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703"/>
  </bookViews>
  <sheets>
    <sheet name="прил.2" sheetId="2" r:id="rId1"/>
    <sheet name="Лист1" sheetId="5" r:id="rId2"/>
  </sheets>
  <definedNames>
    <definedName name="_xlnm._FilterDatabase" localSheetId="0" hidden="1">прил.2!$A$17:$AE$640</definedName>
    <definedName name="_xlnm.Print_Area" localSheetId="0">прил.2!$A$1:$AD$640</definedName>
  </definedNames>
  <calcPr calcId="125725"/>
</workbook>
</file>

<file path=xl/calcChain.xml><?xml version="1.0" encoding="utf-8"?>
<calcChain xmlns="http://schemas.openxmlformats.org/spreadsheetml/2006/main">
  <c r="I597" i="2"/>
  <c r="R600"/>
  <c r="R599"/>
  <c r="R598"/>
  <c r="R597"/>
  <c r="R596" s="1"/>
  <c r="Q600"/>
  <c r="Q599"/>
  <c r="Q598"/>
  <c r="Q597"/>
  <c r="R585"/>
  <c r="R584"/>
  <c r="R583"/>
  <c r="R582"/>
  <c r="Q585"/>
  <c r="Q584"/>
  <c r="Q583"/>
  <c r="Q582"/>
  <c r="R580"/>
  <c r="R579"/>
  <c r="R578"/>
  <c r="Q580"/>
  <c r="Q579"/>
  <c r="Q578"/>
  <c r="Q577"/>
  <c r="R577" l="1"/>
  <c r="Q42"/>
  <c r="J630" l="1"/>
  <c r="I630"/>
  <c r="J629"/>
  <c r="I629"/>
  <c r="J628"/>
  <c r="J626" s="1"/>
  <c r="I628"/>
  <c r="I626" s="1"/>
  <c r="J627"/>
  <c r="I627"/>
  <c r="R626"/>
  <c r="Q626"/>
  <c r="P626"/>
  <c r="O626"/>
  <c r="N626"/>
  <c r="M626"/>
  <c r="L626"/>
  <c r="K626"/>
  <c r="R486"/>
  <c r="Q486"/>
  <c r="R485"/>
  <c r="Q485"/>
  <c r="Q530" s="1"/>
  <c r="R493"/>
  <c r="R492"/>
  <c r="R491"/>
  <c r="R490"/>
  <c r="Q493"/>
  <c r="Q492"/>
  <c r="Q491"/>
  <c r="Q490"/>
  <c r="Q509"/>
  <c r="J513"/>
  <c r="I513"/>
  <c r="J512"/>
  <c r="I512"/>
  <c r="J511"/>
  <c r="I511"/>
  <c r="J510"/>
  <c r="J509" s="1"/>
  <c r="I510"/>
  <c r="I509" s="1"/>
  <c r="V509"/>
  <c r="U509"/>
  <c r="R509"/>
  <c r="P509"/>
  <c r="O509"/>
  <c r="N509"/>
  <c r="M509"/>
  <c r="L509"/>
  <c r="K509"/>
  <c r="R146" l="1"/>
  <c r="R145"/>
  <c r="Q146"/>
  <c r="Q145"/>
  <c r="V474"/>
  <c r="U474"/>
  <c r="V469"/>
  <c r="U469"/>
  <c r="V464"/>
  <c r="U464"/>
  <c r="J483"/>
  <c r="I483"/>
  <c r="J482"/>
  <c r="I482"/>
  <c r="J481"/>
  <c r="J479" s="1"/>
  <c r="I481"/>
  <c r="I479" s="1"/>
  <c r="J480"/>
  <c r="I480"/>
  <c r="V479"/>
  <c r="U479"/>
  <c r="R479"/>
  <c r="Q479"/>
  <c r="P479"/>
  <c r="O479"/>
  <c r="N479"/>
  <c r="M479"/>
  <c r="L479"/>
  <c r="K479"/>
  <c r="J478"/>
  <c r="I478"/>
  <c r="J477"/>
  <c r="I477"/>
  <c r="J476"/>
  <c r="I476"/>
  <c r="J475"/>
  <c r="I475"/>
  <c r="R474"/>
  <c r="Q474"/>
  <c r="P474"/>
  <c r="O474"/>
  <c r="N474"/>
  <c r="M474"/>
  <c r="L474"/>
  <c r="K474"/>
  <c r="V459"/>
  <c r="U459"/>
  <c r="V449"/>
  <c r="U449"/>
  <c r="V444"/>
  <c r="U444"/>
  <c r="V439"/>
  <c r="U439"/>
  <c r="J473"/>
  <c r="I473"/>
  <c r="J472"/>
  <c r="I472"/>
  <c r="J471"/>
  <c r="I471"/>
  <c r="J470"/>
  <c r="I470"/>
  <c r="R469"/>
  <c r="Q469"/>
  <c r="P469"/>
  <c r="O469"/>
  <c r="N469"/>
  <c r="M469"/>
  <c r="L469"/>
  <c r="K469"/>
  <c r="J468"/>
  <c r="I468"/>
  <c r="J467"/>
  <c r="I467"/>
  <c r="J466"/>
  <c r="I466"/>
  <c r="J465"/>
  <c r="I465"/>
  <c r="R464"/>
  <c r="Q464"/>
  <c r="P464"/>
  <c r="O464"/>
  <c r="N464"/>
  <c r="M464"/>
  <c r="L464"/>
  <c r="K464"/>
  <c r="J463"/>
  <c r="I463"/>
  <c r="J462"/>
  <c r="I462"/>
  <c r="J461"/>
  <c r="I461"/>
  <c r="J460"/>
  <c r="I460"/>
  <c r="R459"/>
  <c r="Q459"/>
  <c r="P459"/>
  <c r="O459"/>
  <c r="N459"/>
  <c r="M459"/>
  <c r="L459"/>
  <c r="K459"/>
  <c r="J458"/>
  <c r="I458"/>
  <c r="J457"/>
  <c r="I457"/>
  <c r="J456"/>
  <c r="I456"/>
  <c r="J455"/>
  <c r="I455"/>
  <c r="I454" s="1"/>
  <c r="V454"/>
  <c r="U454"/>
  <c r="R454"/>
  <c r="Q454"/>
  <c r="P454"/>
  <c r="O454"/>
  <c r="N454"/>
  <c r="M454"/>
  <c r="L454"/>
  <c r="K454"/>
  <c r="J453"/>
  <c r="I453"/>
  <c r="J452"/>
  <c r="I452"/>
  <c r="J451"/>
  <c r="I451"/>
  <c r="I449" s="1"/>
  <c r="J450"/>
  <c r="I450"/>
  <c r="R449"/>
  <c r="Q449"/>
  <c r="P449"/>
  <c r="O449"/>
  <c r="N449"/>
  <c r="M449"/>
  <c r="L449"/>
  <c r="K449"/>
  <c r="J448"/>
  <c r="I448"/>
  <c r="J447"/>
  <c r="I447"/>
  <c r="J446"/>
  <c r="I446"/>
  <c r="J445"/>
  <c r="I445"/>
  <c r="R444"/>
  <c r="Q444"/>
  <c r="P444"/>
  <c r="O444"/>
  <c r="N444"/>
  <c r="M444"/>
  <c r="L444"/>
  <c r="K444"/>
  <c r="J443"/>
  <c r="I443"/>
  <c r="J442"/>
  <c r="I442"/>
  <c r="J441"/>
  <c r="I441"/>
  <c r="I439" s="1"/>
  <c r="J440"/>
  <c r="I440"/>
  <c r="R439"/>
  <c r="Q439"/>
  <c r="P439"/>
  <c r="O439"/>
  <c r="N439"/>
  <c r="M439"/>
  <c r="L439"/>
  <c r="K439"/>
  <c r="I459" l="1"/>
  <c r="I464"/>
  <c r="I469"/>
  <c r="I474"/>
  <c r="J459"/>
  <c r="J464"/>
  <c r="J469"/>
  <c r="J474"/>
  <c r="I444"/>
  <c r="J449"/>
  <c r="J454"/>
  <c r="J444"/>
  <c r="J439"/>
  <c r="J438" l="1"/>
  <c r="I438"/>
  <c r="J437"/>
  <c r="I437"/>
  <c r="J436"/>
  <c r="I436"/>
  <c r="J435"/>
  <c r="I435"/>
  <c r="V434"/>
  <c r="U434"/>
  <c r="R434"/>
  <c r="Q434"/>
  <c r="P434"/>
  <c r="O434"/>
  <c r="N434"/>
  <c r="M434"/>
  <c r="L434"/>
  <c r="K434"/>
  <c r="J433"/>
  <c r="I433"/>
  <c r="J432"/>
  <c r="I432"/>
  <c r="J431"/>
  <c r="J429" s="1"/>
  <c r="I431"/>
  <c r="I429" s="1"/>
  <c r="J430"/>
  <c r="I430"/>
  <c r="V429"/>
  <c r="U429"/>
  <c r="R429"/>
  <c r="Q429"/>
  <c r="P429"/>
  <c r="O429"/>
  <c r="N429"/>
  <c r="M429"/>
  <c r="L429"/>
  <c r="K429"/>
  <c r="J428"/>
  <c r="I428"/>
  <c r="J427"/>
  <c r="I427"/>
  <c r="J426"/>
  <c r="I426"/>
  <c r="J425"/>
  <c r="I425"/>
  <c r="V424"/>
  <c r="U424"/>
  <c r="R424"/>
  <c r="Q424"/>
  <c r="P424"/>
  <c r="O424"/>
  <c r="N424"/>
  <c r="M424"/>
  <c r="L424"/>
  <c r="K424"/>
  <c r="J423"/>
  <c r="I423"/>
  <c r="J422"/>
  <c r="I422"/>
  <c r="J421"/>
  <c r="J419" s="1"/>
  <c r="I421"/>
  <c r="I419" s="1"/>
  <c r="J420"/>
  <c r="I420"/>
  <c r="V419"/>
  <c r="U419"/>
  <c r="R419"/>
  <c r="Q419"/>
  <c r="P419"/>
  <c r="O419"/>
  <c r="N419"/>
  <c r="M419"/>
  <c r="L419"/>
  <c r="K419"/>
  <c r="J418"/>
  <c r="I418"/>
  <c r="J417"/>
  <c r="I417"/>
  <c r="J416"/>
  <c r="I416"/>
  <c r="J415"/>
  <c r="I415"/>
  <c r="V414"/>
  <c r="U414"/>
  <c r="R414"/>
  <c r="Q414"/>
  <c r="P414"/>
  <c r="O414"/>
  <c r="N414"/>
  <c r="M414"/>
  <c r="L414"/>
  <c r="K414"/>
  <c r="J413"/>
  <c r="I413"/>
  <c r="J412"/>
  <c r="I412"/>
  <c r="J411"/>
  <c r="I411"/>
  <c r="J410"/>
  <c r="I410"/>
  <c r="V409"/>
  <c r="U409"/>
  <c r="R409"/>
  <c r="Q409"/>
  <c r="P409"/>
  <c r="O409"/>
  <c r="N409"/>
  <c r="M409"/>
  <c r="L409"/>
  <c r="K409"/>
  <c r="J408"/>
  <c r="I408"/>
  <c r="J407"/>
  <c r="I407"/>
  <c r="I404" s="1"/>
  <c r="J406"/>
  <c r="I406"/>
  <c r="J405"/>
  <c r="I405"/>
  <c r="V404"/>
  <c r="U404"/>
  <c r="R404"/>
  <c r="Q404"/>
  <c r="P404"/>
  <c r="O404"/>
  <c r="N404"/>
  <c r="M404"/>
  <c r="L404"/>
  <c r="K404"/>
  <c r="V389"/>
  <c r="U389"/>
  <c r="J403"/>
  <c r="I403"/>
  <c r="J402"/>
  <c r="I402"/>
  <c r="J401"/>
  <c r="I401"/>
  <c r="J400"/>
  <c r="I400"/>
  <c r="J398"/>
  <c r="I398"/>
  <c r="J397"/>
  <c r="I397"/>
  <c r="J396"/>
  <c r="I396"/>
  <c r="J395"/>
  <c r="I395"/>
  <c r="J393"/>
  <c r="I393"/>
  <c r="J392"/>
  <c r="I392"/>
  <c r="J391"/>
  <c r="I391"/>
  <c r="J390"/>
  <c r="I390"/>
  <c r="J388"/>
  <c r="I388"/>
  <c r="J387"/>
  <c r="I387"/>
  <c r="J386"/>
  <c r="I386"/>
  <c r="J385"/>
  <c r="I385"/>
  <c r="J383"/>
  <c r="I383"/>
  <c r="J382"/>
  <c r="I382"/>
  <c r="J381"/>
  <c r="I381"/>
  <c r="J380"/>
  <c r="I380"/>
  <c r="J378"/>
  <c r="I378"/>
  <c r="J377"/>
  <c r="I377"/>
  <c r="J376"/>
  <c r="I376"/>
  <c r="J375"/>
  <c r="I375"/>
  <c r="J373"/>
  <c r="I373"/>
  <c r="J372"/>
  <c r="I372"/>
  <c r="J371"/>
  <c r="I371"/>
  <c r="J370"/>
  <c r="I370"/>
  <c r="J368"/>
  <c r="J367"/>
  <c r="J366"/>
  <c r="J365"/>
  <c r="I368"/>
  <c r="I367"/>
  <c r="I366"/>
  <c r="I365"/>
  <c r="I360"/>
  <c r="V399"/>
  <c r="U399"/>
  <c r="R399"/>
  <c r="Q399"/>
  <c r="P399"/>
  <c r="O399"/>
  <c r="N399"/>
  <c r="M399"/>
  <c r="L399"/>
  <c r="K399"/>
  <c r="V394"/>
  <c r="U394"/>
  <c r="R394"/>
  <c r="Q394"/>
  <c r="P394"/>
  <c r="O394"/>
  <c r="N394"/>
  <c r="M394"/>
  <c r="L394"/>
  <c r="K394"/>
  <c r="R389"/>
  <c r="Q389"/>
  <c r="P389"/>
  <c r="O389"/>
  <c r="N389"/>
  <c r="M389"/>
  <c r="L389"/>
  <c r="K389"/>
  <c r="V384"/>
  <c r="U384"/>
  <c r="R384"/>
  <c r="Q384"/>
  <c r="P384"/>
  <c r="O384"/>
  <c r="N384"/>
  <c r="M384"/>
  <c r="L384"/>
  <c r="K384"/>
  <c r="V379"/>
  <c r="U379"/>
  <c r="R379"/>
  <c r="Q379"/>
  <c r="P379"/>
  <c r="O379"/>
  <c r="N379"/>
  <c r="M379"/>
  <c r="L379"/>
  <c r="K379"/>
  <c r="V374"/>
  <c r="U374"/>
  <c r="R374"/>
  <c r="Q374"/>
  <c r="P374"/>
  <c r="O374"/>
  <c r="N374"/>
  <c r="M374"/>
  <c r="L374"/>
  <c r="K374"/>
  <c r="V369"/>
  <c r="U369"/>
  <c r="R369"/>
  <c r="Q369"/>
  <c r="P369"/>
  <c r="O369"/>
  <c r="N369"/>
  <c r="M369"/>
  <c r="L369"/>
  <c r="K369"/>
  <c r="J369" l="1"/>
  <c r="J374"/>
  <c r="J379"/>
  <c r="J389"/>
  <c r="J394"/>
  <c r="J384"/>
  <c r="J399"/>
  <c r="I409"/>
  <c r="I434"/>
  <c r="J434"/>
  <c r="J424"/>
  <c r="I424"/>
  <c r="J414"/>
  <c r="J409"/>
  <c r="I414"/>
  <c r="J404"/>
  <c r="I369"/>
  <c r="I374"/>
  <c r="I379"/>
  <c r="I389"/>
  <c r="I399"/>
  <c r="I394"/>
  <c r="I384"/>
  <c r="J266"/>
  <c r="J265"/>
  <c r="I266"/>
  <c r="I265"/>
  <c r="I363" l="1"/>
  <c r="I362"/>
  <c r="I361"/>
  <c r="I359"/>
  <c r="I358"/>
  <c r="I357"/>
  <c r="I356"/>
  <c r="I355"/>
  <c r="I353"/>
  <c r="I352"/>
  <c r="I351"/>
  <c r="I350"/>
  <c r="I349" s="1"/>
  <c r="I348"/>
  <c r="I347"/>
  <c r="I346"/>
  <c r="I345"/>
  <c r="I344" s="1"/>
  <c r="I343"/>
  <c r="I342"/>
  <c r="I341"/>
  <c r="I340"/>
  <c r="I339" s="1"/>
  <c r="I338"/>
  <c r="I337"/>
  <c r="I336"/>
  <c r="I335"/>
  <c r="I334" s="1"/>
  <c r="I333"/>
  <c r="I332"/>
  <c r="I331"/>
  <c r="I330"/>
  <c r="I329" s="1"/>
  <c r="I328"/>
  <c r="I327"/>
  <c r="I326"/>
  <c r="I324" s="1"/>
  <c r="I325"/>
  <c r="I323"/>
  <c r="I322"/>
  <c r="I321"/>
  <c r="I320"/>
  <c r="I318"/>
  <c r="I317"/>
  <c r="I316"/>
  <c r="I315"/>
  <c r="I313"/>
  <c r="I312"/>
  <c r="I311"/>
  <c r="I310"/>
  <c r="J363"/>
  <c r="J362"/>
  <c r="J361"/>
  <c r="J360"/>
  <c r="J358"/>
  <c r="J357"/>
  <c r="J356"/>
  <c r="J355"/>
  <c r="J353"/>
  <c r="J352"/>
  <c r="J351"/>
  <c r="J350"/>
  <c r="J349"/>
  <c r="J348"/>
  <c r="J347"/>
  <c r="J346"/>
  <c r="J345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7"/>
  <c r="J306"/>
  <c r="J305"/>
  <c r="J304"/>
  <c r="I308"/>
  <c r="I307"/>
  <c r="I306"/>
  <c r="I305"/>
  <c r="J308"/>
  <c r="R70"/>
  <c r="R68"/>
  <c r="R67"/>
  <c r="R66"/>
  <c r="R65"/>
  <c r="Q68"/>
  <c r="Q67"/>
  <c r="Q66"/>
  <c r="Q70"/>
  <c r="J128"/>
  <c r="I128"/>
  <c r="J127"/>
  <c r="I127"/>
  <c r="J126"/>
  <c r="J124" s="1"/>
  <c r="I126"/>
  <c r="J125"/>
  <c r="I125"/>
  <c r="V124"/>
  <c r="U124"/>
  <c r="R124"/>
  <c r="Q124"/>
  <c r="P124"/>
  <c r="O124"/>
  <c r="N124"/>
  <c r="M124"/>
  <c r="L124"/>
  <c r="K124"/>
  <c r="J123"/>
  <c r="I123"/>
  <c r="J122"/>
  <c r="I122"/>
  <c r="J121"/>
  <c r="I121"/>
  <c r="J120"/>
  <c r="J119" s="1"/>
  <c r="I120"/>
  <c r="V119"/>
  <c r="U119"/>
  <c r="R119"/>
  <c r="Q119"/>
  <c r="P119"/>
  <c r="O119"/>
  <c r="N119"/>
  <c r="M119"/>
  <c r="L119"/>
  <c r="K119"/>
  <c r="J118"/>
  <c r="I118"/>
  <c r="J117"/>
  <c r="I117"/>
  <c r="J116"/>
  <c r="I116"/>
  <c r="J115"/>
  <c r="I115"/>
  <c r="V114"/>
  <c r="U114"/>
  <c r="R114"/>
  <c r="Q114"/>
  <c r="P114"/>
  <c r="O114"/>
  <c r="N114"/>
  <c r="M114"/>
  <c r="L114"/>
  <c r="K114"/>
  <c r="R26"/>
  <c r="R21" s="1"/>
  <c r="R61" s="1"/>
  <c r="R25"/>
  <c r="R20" s="1"/>
  <c r="R60" s="1"/>
  <c r="R24"/>
  <c r="R23"/>
  <c r="Q26"/>
  <c r="Q21" s="1"/>
  <c r="Q61" s="1"/>
  <c r="Q25"/>
  <c r="Q20" s="1"/>
  <c r="Q60" s="1"/>
  <c r="Q24"/>
  <c r="Q19" s="1"/>
  <c r="Q59" s="1"/>
  <c r="Q23"/>
  <c r="J56"/>
  <c r="I56"/>
  <c r="J55"/>
  <c r="I55"/>
  <c r="J54"/>
  <c r="I54"/>
  <c r="J53"/>
  <c r="I53"/>
  <c r="R52"/>
  <c r="Q52"/>
  <c r="P52"/>
  <c r="O52"/>
  <c r="N52"/>
  <c r="M52"/>
  <c r="L52"/>
  <c r="K52"/>
  <c r="R621"/>
  <c r="Q621"/>
  <c r="R616"/>
  <c r="Q616"/>
  <c r="R611"/>
  <c r="Q611"/>
  <c r="R606"/>
  <c r="Q606"/>
  <c r="R591"/>
  <c r="Q591"/>
  <c r="R586"/>
  <c r="Q586"/>
  <c r="R571"/>
  <c r="Q571"/>
  <c r="R566"/>
  <c r="Q566"/>
  <c r="R561"/>
  <c r="Q561"/>
  <c r="R556"/>
  <c r="Q556"/>
  <c r="R551"/>
  <c r="Q551"/>
  <c r="R546"/>
  <c r="Q546"/>
  <c r="R545"/>
  <c r="Q545"/>
  <c r="R544"/>
  <c r="Q544"/>
  <c r="Q539" s="1"/>
  <c r="R543"/>
  <c r="Q543"/>
  <c r="R542"/>
  <c r="Q542"/>
  <c r="R540"/>
  <c r="R524"/>
  <c r="Q524"/>
  <c r="R523"/>
  <c r="Q523"/>
  <c r="R522"/>
  <c r="Q522"/>
  <c r="Q517" s="1"/>
  <c r="R521"/>
  <c r="R516" s="1"/>
  <c r="Q521"/>
  <c r="Q516" s="1"/>
  <c r="R520"/>
  <c r="Q520"/>
  <c r="R518"/>
  <c r="Q518"/>
  <c r="R515"/>
  <c r="R504"/>
  <c r="Q504"/>
  <c r="R499"/>
  <c r="Q499"/>
  <c r="R494"/>
  <c r="Q494"/>
  <c r="R488"/>
  <c r="Q488"/>
  <c r="R487"/>
  <c r="R364"/>
  <c r="Q364"/>
  <c r="R359"/>
  <c r="Q359"/>
  <c r="R354"/>
  <c r="J354" s="1"/>
  <c r="Q354"/>
  <c r="R349"/>
  <c r="Q349"/>
  <c r="R344"/>
  <c r="J344" s="1"/>
  <c r="Q344"/>
  <c r="R339"/>
  <c r="Q339"/>
  <c r="R334"/>
  <c r="Q334"/>
  <c r="R329"/>
  <c r="Q329"/>
  <c r="R324"/>
  <c r="Q324"/>
  <c r="R319"/>
  <c r="Q319"/>
  <c r="R314"/>
  <c r="Q314"/>
  <c r="R309"/>
  <c r="Q309"/>
  <c r="R304"/>
  <c r="Q304"/>
  <c r="R299"/>
  <c r="Q299"/>
  <c r="R294"/>
  <c r="Q294"/>
  <c r="R289"/>
  <c r="Q289"/>
  <c r="R284"/>
  <c r="Q284"/>
  <c r="R279"/>
  <c r="Q279"/>
  <c r="R274"/>
  <c r="Q274"/>
  <c r="R269"/>
  <c r="Q269"/>
  <c r="R264"/>
  <c r="Q264"/>
  <c r="R259"/>
  <c r="Q259"/>
  <c r="R254"/>
  <c r="Q254"/>
  <c r="R249"/>
  <c r="Q249"/>
  <c r="R244"/>
  <c r="Q244"/>
  <c r="R239"/>
  <c r="Q239"/>
  <c r="R234"/>
  <c r="Q234"/>
  <c r="R229"/>
  <c r="Q229"/>
  <c r="R224"/>
  <c r="Q224"/>
  <c r="R219"/>
  <c r="Q219"/>
  <c r="R214"/>
  <c r="Q214"/>
  <c r="R209"/>
  <c r="Q209"/>
  <c r="R204"/>
  <c r="Q204"/>
  <c r="R199"/>
  <c r="Q199"/>
  <c r="R194"/>
  <c r="Q194"/>
  <c r="R189"/>
  <c r="Q189"/>
  <c r="R184"/>
  <c r="Q184"/>
  <c r="R179"/>
  <c r="Q179"/>
  <c r="R174"/>
  <c r="Q174"/>
  <c r="R169"/>
  <c r="Q169"/>
  <c r="R164"/>
  <c r="Q164"/>
  <c r="R159"/>
  <c r="Q159"/>
  <c r="R154"/>
  <c r="Q154"/>
  <c r="R149"/>
  <c r="Q149"/>
  <c r="R148"/>
  <c r="R143" s="1"/>
  <c r="Q148"/>
  <c r="Q143" s="1"/>
  <c r="R147"/>
  <c r="R142" s="1"/>
  <c r="Q147"/>
  <c r="Q142" s="1"/>
  <c r="Q141"/>
  <c r="R140"/>
  <c r="Q140"/>
  <c r="R133"/>
  <c r="Q133"/>
  <c r="R132"/>
  <c r="Q132"/>
  <c r="R131"/>
  <c r="Q131"/>
  <c r="R130"/>
  <c r="Q130"/>
  <c r="R109"/>
  <c r="Q109"/>
  <c r="R104"/>
  <c r="Q104"/>
  <c r="R99"/>
  <c r="Q99"/>
  <c r="R94"/>
  <c r="Q94"/>
  <c r="R89"/>
  <c r="Q89"/>
  <c r="R84"/>
  <c r="Q84"/>
  <c r="R79"/>
  <c r="Q79"/>
  <c r="R74"/>
  <c r="Q74"/>
  <c r="R73"/>
  <c r="Q73"/>
  <c r="R72"/>
  <c r="Q72"/>
  <c r="R71"/>
  <c r="Q71"/>
  <c r="R47"/>
  <c r="Q47"/>
  <c r="R42"/>
  <c r="R37"/>
  <c r="Q37"/>
  <c r="R32"/>
  <c r="R27"/>
  <c r="Q27"/>
  <c r="P329"/>
  <c r="P359"/>
  <c r="P33"/>
  <c r="P23" s="1"/>
  <c r="P146"/>
  <c r="P141" s="1"/>
  <c r="O146"/>
  <c r="O141" s="1"/>
  <c r="P145"/>
  <c r="P140" s="1"/>
  <c r="O145"/>
  <c r="O140" s="1"/>
  <c r="V364"/>
  <c r="U364"/>
  <c r="P364"/>
  <c r="O364"/>
  <c r="N364"/>
  <c r="M364"/>
  <c r="L364"/>
  <c r="K364"/>
  <c r="V359"/>
  <c r="U359"/>
  <c r="O359"/>
  <c r="N359"/>
  <c r="M359"/>
  <c r="L359"/>
  <c r="K359"/>
  <c r="V354"/>
  <c r="U354"/>
  <c r="P354"/>
  <c r="O354"/>
  <c r="N354"/>
  <c r="M354"/>
  <c r="L354"/>
  <c r="K354"/>
  <c r="V349"/>
  <c r="U349"/>
  <c r="P349"/>
  <c r="O349"/>
  <c r="N349"/>
  <c r="M349"/>
  <c r="L349"/>
  <c r="K349"/>
  <c r="V344"/>
  <c r="U344"/>
  <c r="P344"/>
  <c r="O344"/>
  <c r="N344"/>
  <c r="M344"/>
  <c r="L344"/>
  <c r="K344"/>
  <c r="V339"/>
  <c r="U339"/>
  <c r="P339"/>
  <c r="O339"/>
  <c r="N339"/>
  <c r="M339"/>
  <c r="L339"/>
  <c r="K339"/>
  <c r="V334"/>
  <c r="U334"/>
  <c r="P334"/>
  <c r="O334"/>
  <c r="N334"/>
  <c r="M334"/>
  <c r="L334"/>
  <c r="K334"/>
  <c r="V329"/>
  <c r="U329"/>
  <c r="O329"/>
  <c r="N329"/>
  <c r="M329"/>
  <c r="L329"/>
  <c r="K329"/>
  <c r="V324"/>
  <c r="U324"/>
  <c r="P324"/>
  <c r="O324"/>
  <c r="N324"/>
  <c r="M324"/>
  <c r="L324"/>
  <c r="K324"/>
  <c r="V319"/>
  <c r="U319"/>
  <c r="P319"/>
  <c r="O319"/>
  <c r="N319"/>
  <c r="M319"/>
  <c r="L319"/>
  <c r="K319"/>
  <c r="V309"/>
  <c r="U309"/>
  <c r="V314"/>
  <c r="U314"/>
  <c r="P314"/>
  <c r="O314"/>
  <c r="N314"/>
  <c r="M314"/>
  <c r="L314"/>
  <c r="K314"/>
  <c r="P309"/>
  <c r="O309"/>
  <c r="N309"/>
  <c r="M309"/>
  <c r="L309"/>
  <c r="K309"/>
  <c r="P24"/>
  <c r="P19" s="1"/>
  <c r="P59" s="1"/>
  <c r="O24"/>
  <c r="O19" s="1"/>
  <c r="O59" s="1"/>
  <c r="O33"/>
  <c r="O23" s="1"/>
  <c r="M23"/>
  <c r="M18" s="1"/>
  <c r="M58" s="1"/>
  <c r="P621"/>
  <c r="O621"/>
  <c r="P616"/>
  <c r="O616"/>
  <c r="P611"/>
  <c r="O611"/>
  <c r="P606"/>
  <c r="O606"/>
  <c r="P600"/>
  <c r="O600"/>
  <c r="P599"/>
  <c r="O599"/>
  <c r="P598"/>
  <c r="O598"/>
  <c r="P597"/>
  <c r="O597"/>
  <c r="P591"/>
  <c r="O591"/>
  <c r="P586"/>
  <c r="O586"/>
  <c r="P585"/>
  <c r="O585"/>
  <c r="P584"/>
  <c r="O584"/>
  <c r="P583"/>
  <c r="O583"/>
  <c r="P582"/>
  <c r="O582"/>
  <c r="P580"/>
  <c r="O580"/>
  <c r="P579"/>
  <c r="O579"/>
  <c r="P578"/>
  <c r="O578"/>
  <c r="P577"/>
  <c r="O577"/>
  <c r="P571"/>
  <c r="O571"/>
  <c r="P566"/>
  <c r="O566"/>
  <c r="P561"/>
  <c r="O561"/>
  <c r="P556"/>
  <c r="O556"/>
  <c r="P551"/>
  <c r="O551"/>
  <c r="P546"/>
  <c r="O546"/>
  <c r="P545"/>
  <c r="P540" s="1"/>
  <c r="O545"/>
  <c r="P544"/>
  <c r="P539" s="1"/>
  <c r="O544"/>
  <c r="P543"/>
  <c r="O543"/>
  <c r="P542"/>
  <c r="O542"/>
  <c r="P524"/>
  <c r="O524"/>
  <c r="P523"/>
  <c r="P518" s="1"/>
  <c r="O523"/>
  <c r="O518" s="1"/>
  <c r="P522"/>
  <c r="P517" s="1"/>
  <c r="O522"/>
  <c r="O517" s="1"/>
  <c r="P521"/>
  <c r="P516" s="1"/>
  <c r="O521"/>
  <c r="O516" s="1"/>
  <c r="P520"/>
  <c r="O520"/>
  <c r="O515" s="1"/>
  <c r="P504"/>
  <c r="O504"/>
  <c r="P499"/>
  <c r="O499"/>
  <c r="P494"/>
  <c r="O494"/>
  <c r="P493"/>
  <c r="P488" s="1"/>
  <c r="O493"/>
  <c r="O488" s="1"/>
  <c r="P492"/>
  <c r="P487" s="1"/>
  <c r="O492"/>
  <c r="O487" s="1"/>
  <c r="P491"/>
  <c r="P486" s="1"/>
  <c r="O491"/>
  <c r="O486" s="1"/>
  <c r="P490"/>
  <c r="O490"/>
  <c r="P304"/>
  <c r="O304"/>
  <c r="P299"/>
  <c r="O299"/>
  <c r="P294"/>
  <c r="O294"/>
  <c r="P289"/>
  <c r="O289"/>
  <c r="P284"/>
  <c r="O284"/>
  <c r="P279"/>
  <c r="O279"/>
  <c r="P274"/>
  <c r="O274"/>
  <c r="P269"/>
  <c r="O269"/>
  <c r="P264"/>
  <c r="O264"/>
  <c r="P259"/>
  <c r="O259"/>
  <c r="P254"/>
  <c r="O254"/>
  <c r="P249"/>
  <c r="O249"/>
  <c r="P244"/>
  <c r="O244"/>
  <c r="P239"/>
  <c r="O239"/>
  <c r="P234"/>
  <c r="O234"/>
  <c r="P229"/>
  <c r="O229"/>
  <c r="P224"/>
  <c r="O224"/>
  <c r="P219"/>
  <c r="O219"/>
  <c r="P214"/>
  <c r="O214"/>
  <c r="P209"/>
  <c r="O209"/>
  <c r="P204"/>
  <c r="O204"/>
  <c r="P199"/>
  <c r="O199"/>
  <c r="P194"/>
  <c r="O194"/>
  <c r="P189"/>
  <c r="O189"/>
  <c r="P184"/>
  <c r="O184"/>
  <c r="P179"/>
  <c r="O179"/>
  <c r="P174"/>
  <c r="O174"/>
  <c r="P169"/>
  <c r="O169"/>
  <c r="P164"/>
  <c r="O164"/>
  <c r="P159"/>
  <c r="O159"/>
  <c r="P154"/>
  <c r="O154"/>
  <c r="P149"/>
  <c r="O149"/>
  <c r="P148"/>
  <c r="P143" s="1"/>
  <c r="O148"/>
  <c r="O143" s="1"/>
  <c r="P147"/>
  <c r="O147"/>
  <c r="O142" s="1"/>
  <c r="P133"/>
  <c r="O133"/>
  <c r="P132"/>
  <c r="O132"/>
  <c r="P131"/>
  <c r="O131"/>
  <c r="P130"/>
  <c r="O130"/>
  <c r="P109"/>
  <c r="O109"/>
  <c r="P104"/>
  <c r="O104"/>
  <c r="P99"/>
  <c r="O99"/>
  <c r="P94"/>
  <c r="O94"/>
  <c r="P89"/>
  <c r="O89"/>
  <c r="P84"/>
  <c r="O84"/>
  <c r="P79"/>
  <c r="O79"/>
  <c r="P74"/>
  <c r="O74"/>
  <c r="P73"/>
  <c r="O73"/>
  <c r="P72"/>
  <c r="O72"/>
  <c r="P71"/>
  <c r="P66" s="1"/>
  <c r="O71"/>
  <c r="P70"/>
  <c r="O70"/>
  <c r="P47"/>
  <c r="O47"/>
  <c r="P42"/>
  <c r="O42"/>
  <c r="P37"/>
  <c r="O37"/>
  <c r="P27"/>
  <c r="O27"/>
  <c r="P26"/>
  <c r="P21" s="1"/>
  <c r="P61" s="1"/>
  <c r="O26"/>
  <c r="O21" s="1"/>
  <c r="O61" s="1"/>
  <c r="P25"/>
  <c r="P20" s="1"/>
  <c r="P60" s="1"/>
  <c r="O25"/>
  <c r="O20" s="1"/>
  <c r="O60" s="1"/>
  <c r="N146"/>
  <c r="N141" s="1"/>
  <c r="M145"/>
  <c r="M140" s="1"/>
  <c r="N148"/>
  <c r="N143" s="1"/>
  <c r="N147"/>
  <c r="N142" s="1"/>
  <c r="N145"/>
  <c r="N140" s="1"/>
  <c r="N491"/>
  <c r="N486" s="1"/>
  <c r="N490"/>
  <c r="N485" s="1"/>
  <c r="M490"/>
  <c r="M485" s="1"/>
  <c r="M134"/>
  <c r="V32"/>
  <c r="U32"/>
  <c r="J595"/>
  <c r="I595"/>
  <c r="J594"/>
  <c r="I594"/>
  <c r="J593"/>
  <c r="I593"/>
  <c r="J592"/>
  <c r="I592"/>
  <c r="I587"/>
  <c r="J590"/>
  <c r="I590"/>
  <c r="J589"/>
  <c r="I589"/>
  <c r="J588"/>
  <c r="I588"/>
  <c r="J587"/>
  <c r="J547"/>
  <c r="I547"/>
  <c r="M491"/>
  <c r="M486" s="1"/>
  <c r="J508"/>
  <c r="I508"/>
  <c r="J507"/>
  <c r="I507"/>
  <c r="J506"/>
  <c r="I506"/>
  <c r="J505"/>
  <c r="I505"/>
  <c r="V504"/>
  <c r="U504"/>
  <c r="N504"/>
  <c r="M504"/>
  <c r="L504"/>
  <c r="K504"/>
  <c r="J503"/>
  <c r="I503"/>
  <c r="J502"/>
  <c r="I502"/>
  <c r="J501"/>
  <c r="I501"/>
  <c r="J500"/>
  <c r="I500"/>
  <c r="J498"/>
  <c r="J497"/>
  <c r="J496"/>
  <c r="J495"/>
  <c r="I498"/>
  <c r="I497"/>
  <c r="I496"/>
  <c r="I495"/>
  <c r="M148"/>
  <c r="M143" s="1"/>
  <c r="M147"/>
  <c r="M142" s="1"/>
  <c r="M146"/>
  <c r="M141" s="1"/>
  <c r="I303"/>
  <c r="I302"/>
  <c r="I301"/>
  <c r="I300"/>
  <c r="I298"/>
  <c r="I297"/>
  <c r="I296"/>
  <c r="I295"/>
  <c r="I293"/>
  <c r="I292"/>
  <c r="I291"/>
  <c r="I290"/>
  <c r="I288"/>
  <c r="I287"/>
  <c r="I286"/>
  <c r="I285"/>
  <c r="I283"/>
  <c r="I282"/>
  <c r="I281"/>
  <c r="I280"/>
  <c r="I278"/>
  <c r="I277"/>
  <c r="I276"/>
  <c r="I275"/>
  <c r="I273"/>
  <c r="I272"/>
  <c r="I271"/>
  <c r="I270"/>
  <c r="I268"/>
  <c r="I267"/>
  <c r="I263"/>
  <c r="I262"/>
  <c r="I261"/>
  <c r="I253"/>
  <c r="I252"/>
  <c r="I251"/>
  <c r="I250"/>
  <c r="I248"/>
  <c r="I247"/>
  <c r="I246"/>
  <c r="I245"/>
  <c r="I243"/>
  <c r="I242"/>
  <c r="I241"/>
  <c r="I240"/>
  <c r="I138"/>
  <c r="I133" s="1"/>
  <c r="I137"/>
  <c r="I132" s="1"/>
  <c r="I136"/>
  <c r="I131" s="1"/>
  <c r="J293"/>
  <c r="J292"/>
  <c r="J291"/>
  <c r="J290"/>
  <c r="V304"/>
  <c r="U304"/>
  <c r="N304"/>
  <c r="M304"/>
  <c r="L304"/>
  <c r="K304"/>
  <c r="J303"/>
  <c r="J302"/>
  <c r="J301"/>
  <c r="J300"/>
  <c r="V299"/>
  <c r="U299"/>
  <c r="N299"/>
  <c r="M299"/>
  <c r="L299"/>
  <c r="K299"/>
  <c r="J298"/>
  <c r="J297"/>
  <c r="J296"/>
  <c r="J295"/>
  <c r="V294"/>
  <c r="U294"/>
  <c r="N294"/>
  <c r="M294"/>
  <c r="L294"/>
  <c r="K294"/>
  <c r="V289"/>
  <c r="U289"/>
  <c r="N289"/>
  <c r="M289"/>
  <c r="L289"/>
  <c r="K289"/>
  <c r="N24"/>
  <c r="N19" s="1"/>
  <c r="N59" s="1"/>
  <c r="N23"/>
  <c r="N18" s="1"/>
  <c r="N58" s="1"/>
  <c r="M24"/>
  <c r="M19" s="1"/>
  <c r="M59" s="1"/>
  <c r="J625"/>
  <c r="I625"/>
  <c r="J624"/>
  <c r="I624"/>
  <c r="J623"/>
  <c r="I623"/>
  <c r="J622"/>
  <c r="I622"/>
  <c r="J620"/>
  <c r="I620"/>
  <c r="J619"/>
  <c r="I619"/>
  <c r="J618"/>
  <c r="I618"/>
  <c r="J617"/>
  <c r="I617"/>
  <c r="J615"/>
  <c r="I615"/>
  <c r="J614"/>
  <c r="I614"/>
  <c r="J613"/>
  <c r="I613"/>
  <c r="J612"/>
  <c r="I612"/>
  <c r="J610"/>
  <c r="I610"/>
  <c r="J609"/>
  <c r="I609"/>
  <c r="J608"/>
  <c r="I608"/>
  <c r="J607"/>
  <c r="I607"/>
  <c r="J605"/>
  <c r="I605"/>
  <c r="J604"/>
  <c r="I604"/>
  <c r="J603"/>
  <c r="I603"/>
  <c r="J602"/>
  <c r="J597" s="1"/>
  <c r="I602"/>
  <c r="J552"/>
  <c r="I552"/>
  <c r="N279"/>
  <c r="L279"/>
  <c r="J136"/>
  <c r="J131" s="1"/>
  <c r="J135"/>
  <c r="J130" s="1"/>
  <c r="I135"/>
  <c r="I130" s="1"/>
  <c r="J36"/>
  <c r="J35"/>
  <c r="J34"/>
  <c r="J33"/>
  <c r="I36"/>
  <c r="I35"/>
  <c r="I34"/>
  <c r="K23"/>
  <c r="K18" s="1"/>
  <c r="K58" s="1"/>
  <c r="I58" s="1"/>
  <c r="N621"/>
  <c r="M621"/>
  <c r="N616"/>
  <c r="M616"/>
  <c r="N611"/>
  <c r="M611"/>
  <c r="N606"/>
  <c r="M606"/>
  <c r="N600"/>
  <c r="M600"/>
  <c r="N599"/>
  <c r="M599"/>
  <c r="N598"/>
  <c r="N596" s="1"/>
  <c r="M598"/>
  <c r="N597"/>
  <c r="M597"/>
  <c r="N591"/>
  <c r="M591"/>
  <c r="N586"/>
  <c r="M586"/>
  <c r="N585"/>
  <c r="M585"/>
  <c r="N584"/>
  <c r="M584"/>
  <c r="N583"/>
  <c r="M583"/>
  <c r="N582"/>
  <c r="M582"/>
  <c r="N580"/>
  <c r="M580"/>
  <c r="N579"/>
  <c r="M579"/>
  <c r="N578"/>
  <c r="M578"/>
  <c r="N577"/>
  <c r="M577"/>
  <c r="N571"/>
  <c r="M571"/>
  <c r="N566"/>
  <c r="M566"/>
  <c r="N561"/>
  <c r="M561"/>
  <c r="N556"/>
  <c r="M556"/>
  <c r="N551"/>
  <c r="M551"/>
  <c r="N546"/>
  <c r="M546"/>
  <c r="N545"/>
  <c r="M545"/>
  <c r="N544"/>
  <c r="N539" s="1"/>
  <c r="M544"/>
  <c r="N543"/>
  <c r="M543"/>
  <c r="N542"/>
  <c r="M542"/>
  <c r="N524"/>
  <c r="M524"/>
  <c r="N523"/>
  <c r="N518" s="1"/>
  <c r="M523"/>
  <c r="M518" s="1"/>
  <c r="N522"/>
  <c r="N517" s="1"/>
  <c r="M522"/>
  <c r="M517" s="1"/>
  <c r="N521"/>
  <c r="N516" s="1"/>
  <c r="M521"/>
  <c r="M516" s="1"/>
  <c r="N520"/>
  <c r="M520"/>
  <c r="M515" s="1"/>
  <c r="N499"/>
  <c r="M499"/>
  <c r="N494"/>
  <c r="M494"/>
  <c r="N493"/>
  <c r="N488" s="1"/>
  <c r="M493"/>
  <c r="M488" s="1"/>
  <c r="N492"/>
  <c r="N487" s="1"/>
  <c r="M492"/>
  <c r="M487" s="1"/>
  <c r="N284"/>
  <c r="M284"/>
  <c r="M279"/>
  <c r="N274"/>
  <c r="M274"/>
  <c r="N269"/>
  <c r="M269"/>
  <c r="N264"/>
  <c r="M264"/>
  <c r="N259"/>
  <c r="M259"/>
  <c r="N254"/>
  <c r="M254"/>
  <c r="N249"/>
  <c r="M249"/>
  <c r="N244"/>
  <c r="M244"/>
  <c r="N239"/>
  <c r="M239"/>
  <c r="N234"/>
  <c r="M234"/>
  <c r="N229"/>
  <c r="M229"/>
  <c r="N224"/>
  <c r="M224"/>
  <c r="N219"/>
  <c r="M219"/>
  <c r="N214"/>
  <c r="M214"/>
  <c r="N209"/>
  <c r="M209"/>
  <c r="N204"/>
  <c r="M204"/>
  <c r="N199"/>
  <c r="M199"/>
  <c r="N194"/>
  <c r="M194"/>
  <c r="N189"/>
  <c r="M189"/>
  <c r="N184"/>
  <c r="M184"/>
  <c r="N179"/>
  <c r="M179"/>
  <c r="N174"/>
  <c r="M174"/>
  <c r="N169"/>
  <c r="M169"/>
  <c r="N164"/>
  <c r="M164"/>
  <c r="N159"/>
  <c r="M159"/>
  <c r="N154"/>
  <c r="M154"/>
  <c r="N149"/>
  <c r="M149"/>
  <c r="N134"/>
  <c r="N133"/>
  <c r="M133"/>
  <c r="N132"/>
  <c r="M132"/>
  <c r="N131"/>
  <c r="M131"/>
  <c r="N130"/>
  <c r="M130"/>
  <c r="N109"/>
  <c r="M109"/>
  <c r="N104"/>
  <c r="M104"/>
  <c r="N99"/>
  <c r="M99"/>
  <c r="N94"/>
  <c r="M94"/>
  <c r="N89"/>
  <c r="M89"/>
  <c r="N84"/>
  <c r="M84"/>
  <c r="N79"/>
  <c r="M79"/>
  <c r="N74"/>
  <c r="M74"/>
  <c r="N73"/>
  <c r="N68" s="1"/>
  <c r="M73"/>
  <c r="N72"/>
  <c r="M72"/>
  <c r="N71"/>
  <c r="N66" s="1"/>
  <c r="M71"/>
  <c r="N70"/>
  <c r="M70"/>
  <c r="N47"/>
  <c r="M47"/>
  <c r="N42"/>
  <c r="M42"/>
  <c r="N37"/>
  <c r="M37"/>
  <c r="N32"/>
  <c r="M32"/>
  <c r="N27"/>
  <c r="M27"/>
  <c r="N26"/>
  <c r="N21" s="1"/>
  <c r="N61" s="1"/>
  <c r="M26"/>
  <c r="M21" s="1"/>
  <c r="M61" s="1"/>
  <c r="N25"/>
  <c r="N20" s="1"/>
  <c r="N60" s="1"/>
  <c r="M25"/>
  <c r="M20" s="1"/>
  <c r="M60" s="1"/>
  <c r="L148"/>
  <c r="J148" s="1"/>
  <c r="J143" s="1"/>
  <c r="L147"/>
  <c r="L142" s="1"/>
  <c r="L146"/>
  <c r="L141" s="1"/>
  <c r="L240"/>
  <c r="L145" s="1"/>
  <c r="L140" s="1"/>
  <c r="K490"/>
  <c r="K148"/>
  <c r="K143" s="1"/>
  <c r="K147"/>
  <c r="K142" s="1"/>
  <c r="K146"/>
  <c r="K141" s="1"/>
  <c r="L521"/>
  <c r="L516" s="1"/>
  <c r="K520"/>
  <c r="K515" s="1"/>
  <c r="L600"/>
  <c r="L599"/>
  <c r="L598"/>
  <c r="L597"/>
  <c r="K542"/>
  <c r="K583"/>
  <c r="K582"/>
  <c r="K598"/>
  <c r="I598" s="1"/>
  <c r="K597"/>
  <c r="J240"/>
  <c r="L585"/>
  <c r="J585" s="1"/>
  <c r="L584"/>
  <c r="L583"/>
  <c r="L582"/>
  <c r="J238"/>
  <c r="J237"/>
  <c r="J236"/>
  <c r="J235"/>
  <c r="J233"/>
  <c r="J232"/>
  <c r="J231"/>
  <c r="J230"/>
  <c r="J228"/>
  <c r="J227"/>
  <c r="J226"/>
  <c r="J225"/>
  <c r="J223"/>
  <c r="J222"/>
  <c r="J221"/>
  <c r="J220"/>
  <c r="J218"/>
  <c r="J217"/>
  <c r="J216"/>
  <c r="J215"/>
  <c r="L616"/>
  <c r="K599"/>
  <c r="I599" s="1"/>
  <c r="K600"/>
  <c r="I600" s="1"/>
  <c r="K585"/>
  <c r="I585" s="1"/>
  <c r="K584"/>
  <c r="I584" s="1"/>
  <c r="V621"/>
  <c r="U621"/>
  <c r="L621"/>
  <c r="K621"/>
  <c r="V616"/>
  <c r="U616"/>
  <c r="K616"/>
  <c r="V611"/>
  <c r="U611"/>
  <c r="L611"/>
  <c r="K611"/>
  <c r="V606"/>
  <c r="U606"/>
  <c r="L606"/>
  <c r="K606"/>
  <c r="V601"/>
  <c r="U601"/>
  <c r="L601"/>
  <c r="K601"/>
  <c r="V586"/>
  <c r="U586"/>
  <c r="L586"/>
  <c r="K586"/>
  <c r="L580"/>
  <c r="J580" s="1"/>
  <c r="K580"/>
  <c r="I580" s="1"/>
  <c r="L579"/>
  <c r="J579" s="1"/>
  <c r="K579"/>
  <c r="I579" s="1"/>
  <c r="L578"/>
  <c r="K578"/>
  <c r="I578" s="1"/>
  <c r="L577"/>
  <c r="J577" s="1"/>
  <c r="K577"/>
  <c r="L545"/>
  <c r="L544"/>
  <c r="L539" s="1"/>
  <c r="L543"/>
  <c r="J543" s="1"/>
  <c r="L542"/>
  <c r="L537" s="1"/>
  <c r="K545"/>
  <c r="K544"/>
  <c r="I544" s="1"/>
  <c r="K543"/>
  <c r="I543" s="1"/>
  <c r="J560"/>
  <c r="I560"/>
  <c r="J559"/>
  <c r="I559"/>
  <c r="J558"/>
  <c r="I558"/>
  <c r="J557"/>
  <c r="I557"/>
  <c r="V556"/>
  <c r="U556"/>
  <c r="L556"/>
  <c r="K556"/>
  <c r="V591"/>
  <c r="U591"/>
  <c r="L591"/>
  <c r="J591" s="1"/>
  <c r="K591"/>
  <c r="I591" s="1"/>
  <c r="J575"/>
  <c r="I575"/>
  <c r="J574"/>
  <c r="I574"/>
  <c r="J573"/>
  <c r="I573"/>
  <c r="J572"/>
  <c r="I572"/>
  <c r="V571"/>
  <c r="U571"/>
  <c r="L571"/>
  <c r="K571"/>
  <c r="J570"/>
  <c r="I570"/>
  <c r="J569"/>
  <c r="I569"/>
  <c r="J568"/>
  <c r="I568"/>
  <c r="J567"/>
  <c r="I567"/>
  <c r="V566"/>
  <c r="U566"/>
  <c r="L566"/>
  <c r="K566"/>
  <c r="J565"/>
  <c r="I565"/>
  <c r="J564"/>
  <c r="I564"/>
  <c r="J563"/>
  <c r="I563"/>
  <c r="J562"/>
  <c r="I562"/>
  <c r="V561"/>
  <c r="U561"/>
  <c r="L561"/>
  <c r="K561"/>
  <c r="J555"/>
  <c r="I555"/>
  <c r="J554"/>
  <c r="I554"/>
  <c r="J553"/>
  <c r="I553"/>
  <c r="V551"/>
  <c r="U551"/>
  <c r="L551"/>
  <c r="K551"/>
  <c r="J550"/>
  <c r="I550"/>
  <c r="J549"/>
  <c r="I549"/>
  <c r="J548"/>
  <c r="I548"/>
  <c r="V546"/>
  <c r="U546"/>
  <c r="L546"/>
  <c r="K546"/>
  <c r="L523"/>
  <c r="J523" s="1"/>
  <c r="J518" s="1"/>
  <c r="L522"/>
  <c r="J522" s="1"/>
  <c r="J517" s="1"/>
  <c r="L520"/>
  <c r="J520" s="1"/>
  <c r="J515" s="1"/>
  <c r="K523"/>
  <c r="K518" s="1"/>
  <c r="K522"/>
  <c r="I522" s="1"/>
  <c r="I517" s="1"/>
  <c r="K521"/>
  <c r="I521" s="1"/>
  <c r="I516" s="1"/>
  <c r="J528"/>
  <c r="I528"/>
  <c r="J527"/>
  <c r="I527"/>
  <c r="J526"/>
  <c r="I526"/>
  <c r="J525"/>
  <c r="I525"/>
  <c r="V524"/>
  <c r="U524"/>
  <c r="L524"/>
  <c r="K524"/>
  <c r="V499"/>
  <c r="U499"/>
  <c r="L490"/>
  <c r="L493"/>
  <c r="K493"/>
  <c r="I493" s="1"/>
  <c r="I488" s="1"/>
  <c r="L492"/>
  <c r="J492" s="1"/>
  <c r="J487" s="1"/>
  <c r="K492"/>
  <c r="L491"/>
  <c r="L486" s="1"/>
  <c r="K491"/>
  <c r="K486" s="1"/>
  <c r="L284"/>
  <c r="J288"/>
  <c r="J287"/>
  <c r="J286"/>
  <c r="J285"/>
  <c r="J283"/>
  <c r="J282"/>
  <c r="J281"/>
  <c r="J280"/>
  <c r="J278"/>
  <c r="J277"/>
  <c r="J276"/>
  <c r="J275"/>
  <c r="J273"/>
  <c r="J272"/>
  <c r="J271"/>
  <c r="J270"/>
  <c r="J268"/>
  <c r="J267"/>
  <c r="K260"/>
  <c r="I260" s="1"/>
  <c r="L259"/>
  <c r="J263"/>
  <c r="J262"/>
  <c r="J261"/>
  <c r="J260"/>
  <c r="J258"/>
  <c r="J257"/>
  <c r="J256"/>
  <c r="J255"/>
  <c r="J253"/>
  <c r="J252"/>
  <c r="J251"/>
  <c r="J250"/>
  <c r="J248"/>
  <c r="J247"/>
  <c r="J246"/>
  <c r="J245"/>
  <c r="J243"/>
  <c r="J242"/>
  <c r="J241"/>
  <c r="V239"/>
  <c r="U239"/>
  <c r="V224"/>
  <c r="U224"/>
  <c r="V214"/>
  <c r="U214"/>
  <c r="L499"/>
  <c r="K499"/>
  <c r="V494"/>
  <c r="U494"/>
  <c r="L494"/>
  <c r="K494"/>
  <c r="V284"/>
  <c r="U284"/>
  <c r="K284"/>
  <c r="V279"/>
  <c r="U279"/>
  <c r="K279"/>
  <c r="V274"/>
  <c r="U274"/>
  <c r="L274"/>
  <c r="K274"/>
  <c r="V269"/>
  <c r="U269"/>
  <c r="L269"/>
  <c r="K269"/>
  <c r="V264"/>
  <c r="U264"/>
  <c r="L264"/>
  <c r="K264"/>
  <c r="V259"/>
  <c r="U259"/>
  <c r="I258"/>
  <c r="I257"/>
  <c r="I256"/>
  <c r="I255"/>
  <c r="L254"/>
  <c r="K254"/>
  <c r="V249"/>
  <c r="U249"/>
  <c r="L249"/>
  <c r="K249"/>
  <c r="V244"/>
  <c r="U244"/>
  <c r="L244"/>
  <c r="K244"/>
  <c r="K239"/>
  <c r="I238"/>
  <c r="I237"/>
  <c r="I236"/>
  <c r="I235"/>
  <c r="V234"/>
  <c r="U234"/>
  <c r="L234"/>
  <c r="K234"/>
  <c r="I233"/>
  <c r="I232"/>
  <c r="I231"/>
  <c r="I230"/>
  <c r="L229"/>
  <c r="K229"/>
  <c r="I228"/>
  <c r="I227"/>
  <c r="I226"/>
  <c r="I225"/>
  <c r="L224"/>
  <c r="K224"/>
  <c r="I223"/>
  <c r="I222"/>
  <c r="I221"/>
  <c r="I220"/>
  <c r="L219"/>
  <c r="K219"/>
  <c r="V199"/>
  <c r="U199"/>
  <c r="V184"/>
  <c r="U184"/>
  <c r="V174"/>
  <c r="U174"/>
  <c r="K164"/>
  <c r="I218"/>
  <c r="I217"/>
  <c r="I216"/>
  <c r="I215"/>
  <c r="L214"/>
  <c r="K214"/>
  <c r="J213"/>
  <c r="I213"/>
  <c r="J212"/>
  <c r="I212"/>
  <c r="J211"/>
  <c r="I211"/>
  <c r="J210"/>
  <c r="I210"/>
  <c r="L209"/>
  <c r="K209"/>
  <c r="I208"/>
  <c r="I207"/>
  <c r="I206"/>
  <c r="J205"/>
  <c r="J204" s="1"/>
  <c r="I205"/>
  <c r="L204"/>
  <c r="K204"/>
  <c r="J203"/>
  <c r="I203"/>
  <c r="J202"/>
  <c r="I202"/>
  <c r="J201"/>
  <c r="I201"/>
  <c r="J200"/>
  <c r="I200"/>
  <c r="L199"/>
  <c r="K199"/>
  <c r="J198"/>
  <c r="I198"/>
  <c r="J197"/>
  <c r="I197"/>
  <c r="J196"/>
  <c r="I196"/>
  <c r="J195"/>
  <c r="I195"/>
  <c r="L194"/>
  <c r="K194"/>
  <c r="J193"/>
  <c r="I193"/>
  <c r="J192"/>
  <c r="I192"/>
  <c r="J191"/>
  <c r="I191"/>
  <c r="J190"/>
  <c r="I190"/>
  <c r="L189"/>
  <c r="K189"/>
  <c r="J188"/>
  <c r="I188"/>
  <c r="J187"/>
  <c r="I187"/>
  <c r="J186"/>
  <c r="I186"/>
  <c r="J185"/>
  <c r="I185"/>
  <c r="L184"/>
  <c r="K184"/>
  <c r="J183"/>
  <c r="I183"/>
  <c r="J182"/>
  <c r="I182"/>
  <c r="J181"/>
  <c r="I181"/>
  <c r="J180"/>
  <c r="I180"/>
  <c r="L179"/>
  <c r="K179"/>
  <c r="J173"/>
  <c r="I173"/>
  <c r="J172"/>
  <c r="I172"/>
  <c r="J171"/>
  <c r="I171"/>
  <c r="J170"/>
  <c r="I170"/>
  <c r="L169"/>
  <c r="K169"/>
  <c r="J178"/>
  <c r="I178"/>
  <c r="J177"/>
  <c r="I177"/>
  <c r="J176"/>
  <c r="I176"/>
  <c r="J175"/>
  <c r="I175"/>
  <c r="L174"/>
  <c r="K174"/>
  <c r="J168"/>
  <c r="I168"/>
  <c r="J167"/>
  <c r="I167"/>
  <c r="J166"/>
  <c r="I166"/>
  <c r="J165"/>
  <c r="I165"/>
  <c r="L164"/>
  <c r="L73"/>
  <c r="J73" s="1"/>
  <c r="L72"/>
  <c r="L71"/>
  <c r="J71" s="1"/>
  <c r="L70"/>
  <c r="K70"/>
  <c r="I70" s="1"/>
  <c r="K73"/>
  <c r="K72"/>
  <c r="K71"/>
  <c r="K130"/>
  <c r="K131"/>
  <c r="L130"/>
  <c r="L131"/>
  <c r="J138"/>
  <c r="J133" s="1"/>
  <c r="J137"/>
  <c r="J132" s="1"/>
  <c r="V134"/>
  <c r="U134"/>
  <c r="L134"/>
  <c r="K134"/>
  <c r="L133"/>
  <c r="K133"/>
  <c r="L132"/>
  <c r="K132"/>
  <c r="J113"/>
  <c r="I113"/>
  <c r="J112"/>
  <c r="I112"/>
  <c r="J111"/>
  <c r="I111"/>
  <c r="J110"/>
  <c r="I110"/>
  <c r="V109"/>
  <c r="U109"/>
  <c r="L109"/>
  <c r="K109"/>
  <c r="J108"/>
  <c r="I108"/>
  <c r="J107"/>
  <c r="I107"/>
  <c r="J106"/>
  <c r="I106"/>
  <c r="J105"/>
  <c r="I105"/>
  <c r="V104"/>
  <c r="U104"/>
  <c r="L104"/>
  <c r="K104"/>
  <c r="J103"/>
  <c r="I103"/>
  <c r="J102"/>
  <c r="I102"/>
  <c r="J101"/>
  <c r="I101"/>
  <c r="J100"/>
  <c r="I100"/>
  <c r="V99"/>
  <c r="U99"/>
  <c r="L99"/>
  <c r="K99"/>
  <c r="J98"/>
  <c r="I98"/>
  <c r="J97"/>
  <c r="I97"/>
  <c r="J96"/>
  <c r="I96"/>
  <c r="J95"/>
  <c r="I95"/>
  <c r="V94"/>
  <c r="U94"/>
  <c r="L94"/>
  <c r="K94"/>
  <c r="J93"/>
  <c r="I93"/>
  <c r="J92"/>
  <c r="I92"/>
  <c r="J91"/>
  <c r="I91"/>
  <c r="J90"/>
  <c r="I90"/>
  <c r="V89"/>
  <c r="U89"/>
  <c r="L89"/>
  <c r="K89"/>
  <c r="J88"/>
  <c r="I88"/>
  <c r="J87"/>
  <c r="I87"/>
  <c r="J86"/>
  <c r="I86"/>
  <c r="J85"/>
  <c r="I85"/>
  <c r="V84"/>
  <c r="U84"/>
  <c r="L84"/>
  <c r="K84"/>
  <c r="J83"/>
  <c r="I83"/>
  <c r="J82"/>
  <c r="I82"/>
  <c r="J81"/>
  <c r="I81"/>
  <c r="J80"/>
  <c r="I80"/>
  <c r="V79"/>
  <c r="U79"/>
  <c r="L79"/>
  <c r="K79"/>
  <c r="J28"/>
  <c r="I28"/>
  <c r="L26"/>
  <c r="L21" s="1"/>
  <c r="L61" s="1"/>
  <c r="L25"/>
  <c r="J25" s="1"/>
  <c r="J20" s="1"/>
  <c r="L24"/>
  <c r="L19" s="1"/>
  <c r="L59" s="1"/>
  <c r="J59" s="1"/>
  <c r="L23"/>
  <c r="L18" s="1"/>
  <c r="L58" s="1"/>
  <c r="K26"/>
  <c r="K21" s="1"/>
  <c r="K61" s="1"/>
  <c r="K25"/>
  <c r="K20" s="1"/>
  <c r="K60" s="1"/>
  <c r="I60" s="1"/>
  <c r="K24"/>
  <c r="K19" s="1"/>
  <c r="K59" s="1"/>
  <c r="J51"/>
  <c r="I51"/>
  <c r="J50"/>
  <c r="I50"/>
  <c r="J49"/>
  <c r="I49"/>
  <c r="J48"/>
  <c r="I48"/>
  <c r="L47"/>
  <c r="K47"/>
  <c r="J46"/>
  <c r="I46"/>
  <c r="J45"/>
  <c r="I45"/>
  <c r="J44"/>
  <c r="I44"/>
  <c r="J43"/>
  <c r="I43"/>
  <c r="L42"/>
  <c r="K42"/>
  <c r="J41"/>
  <c r="I41"/>
  <c r="J40"/>
  <c r="I40"/>
  <c r="J39"/>
  <c r="I39"/>
  <c r="J38"/>
  <c r="I38"/>
  <c r="V37"/>
  <c r="U37"/>
  <c r="L37"/>
  <c r="K37"/>
  <c r="L32"/>
  <c r="K32"/>
  <c r="J75"/>
  <c r="J163"/>
  <c r="I163"/>
  <c r="J162"/>
  <c r="I162"/>
  <c r="J161"/>
  <c r="I161"/>
  <c r="J160"/>
  <c r="I160"/>
  <c r="V159"/>
  <c r="U159"/>
  <c r="L159"/>
  <c r="K159"/>
  <c r="J158"/>
  <c r="I158"/>
  <c r="J157"/>
  <c r="I157"/>
  <c r="J156"/>
  <c r="I156"/>
  <c r="J155"/>
  <c r="I155"/>
  <c r="L154"/>
  <c r="K154"/>
  <c r="J153"/>
  <c r="I153"/>
  <c r="J152"/>
  <c r="I152"/>
  <c r="J151"/>
  <c r="I151"/>
  <c r="J150"/>
  <c r="I150"/>
  <c r="V149"/>
  <c r="U149"/>
  <c r="L149"/>
  <c r="K149"/>
  <c r="J78"/>
  <c r="I78"/>
  <c r="J77"/>
  <c r="I77"/>
  <c r="J76"/>
  <c r="I76"/>
  <c r="I75"/>
  <c r="V74"/>
  <c r="U74"/>
  <c r="L74"/>
  <c r="K74"/>
  <c r="V27"/>
  <c r="U27"/>
  <c r="L27"/>
  <c r="J31"/>
  <c r="I31"/>
  <c r="J30"/>
  <c r="I30"/>
  <c r="J29"/>
  <c r="I29"/>
  <c r="K27"/>
  <c r="L485"/>
  <c r="L518" l="1"/>
  <c r="I114"/>
  <c r="Q487"/>
  <c r="Q489"/>
  <c r="I520"/>
  <c r="I515" s="1"/>
  <c r="I148"/>
  <c r="I143" s="1"/>
  <c r="I354"/>
  <c r="I119"/>
  <c r="J52"/>
  <c r="J114"/>
  <c r="I124"/>
  <c r="P68"/>
  <c r="P533" s="1"/>
  <c r="I309"/>
  <c r="I314"/>
  <c r="I319"/>
  <c r="J359"/>
  <c r="I52"/>
  <c r="I89"/>
  <c r="P576"/>
  <c r="J145"/>
  <c r="J140" s="1"/>
  <c r="L239"/>
  <c r="J542"/>
  <c r="L143"/>
  <c r="L139" s="1"/>
  <c r="R22"/>
  <c r="N632"/>
  <c r="O69"/>
  <c r="J189"/>
  <c r="I209"/>
  <c r="O576"/>
  <c r="R537"/>
  <c r="I523"/>
  <c r="I518" s="1"/>
  <c r="I149"/>
  <c r="N129"/>
  <c r="N576"/>
  <c r="J586"/>
  <c r="L487"/>
  <c r="J490"/>
  <c r="J485" s="1"/>
  <c r="O129"/>
  <c r="P489"/>
  <c r="O541"/>
  <c r="P596"/>
  <c r="L517"/>
  <c r="P67"/>
  <c r="P519"/>
  <c r="P581"/>
  <c r="J491"/>
  <c r="J486" s="1"/>
  <c r="I147"/>
  <c r="I142" s="1"/>
  <c r="I164"/>
  <c r="I561"/>
  <c r="J556"/>
  <c r="L633"/>
  <c r="J633" s="1"/>
  <c r="I25"/>
  <c r="I20" s="1"/>
  <c r="J154"/>
  <c r="J159"/>
  <c r="L538"/>
  <c r="J37"/>
  <c r="L66"/>
  <c r="J66" s="1"/>
  <c r="M538"/>
  <c r="I583"/>
  <c r="O139"/>
  <c r="M576"/>
  <c r="P515"/>
  <c r="P514" s="1"/>
  <c r="M633"/>
  <c r="I47"/>
  <c r="J104"/>
  <c r="I189"/>
  <c r="M66"/>
  <c r="M531" s="1"/>
  <c r="M638" s="1"/>
  <c r="P144"/>
  <c r="L20"/>
  <c r="L60" s="1"/>
  <c r="J60" s="1"/>
  <c r="I154"/>
  <c r="I159"/>
  <c r="K65"/>
  <c r="I65" s="1"/>
  <c r="J169"/>
  <c r="I542"/>
  <c r="R633"/>
  <c r="I146"/>
  <c r="I141" s="1"/>
  <c r="J23"/>
  <c r="J18" s="1"/>
  <c r="I224"/>
  <c r="J259"/>
  <c r="I514"/>
  <c r="L632"/>
  <c r="J632" s="1"/>
  <c r="N67"/>
  <c r="N532" s="1"/>
  <c r="N489"/>
  <c r="I269"/>
  <c r="I274"/>
  <c r="I504"/>
  <c r="O581"/>
  <c r="R18"/>
  <c r="R58" s="1"/>
  <c r="Q581"/>
  <c r="R581"/>
  <c r="R632"/>
  <c r="Q634"/>
  <c r="I42"/>
  <c r="J174"/>
  <c r="J179"/>
  <c r="I551"/>
  <c r="N537"/>
  <c r="J621"/>
  <c r="P32"/>
  <c r="P485"/>
  <c r="P484" s="1"/>
  <c r="P632"/>
  <c r="Q144"/>
  <c r="Q538"/>
  <c r="J89"/>
  <c r="Q635"/>
  <c r="P537"/>
  <c r="M484"/>
  <c r="N144"/>
  <c r="L22"/>
  <c r="L17" s="1"/>
  <c r="J149"/>
  <c r="J26"/>
  <c r="J21" s="1"/>
  <c r="I169"/>
  <c r="J571"/>
  <c r="M65"/>
  <c r="M530" s="1"/>
  <c r="I134"/>
  <c r="R69"/>
  <c r="K516"/>
  <c r="L67"/>
  <c r="J67" s="1"/>
  <c r="J72"/>
  <c r="J199"/>
  <c r="I492"/>
  <c r="I487" s="1"/>
  <c r="K487"/>
  <c r="J493"/>
  <c r="J488" s="1"/>
  <c r="L488"/>
  <c r="L540"/>
  <c r="J545"/>
  <c r="J582"/>
  <c r="J537" s="1"/>
  <c r="R484"/>
  <c r="Q532"/>
  <c r="K485"/>
  <c r="K489"/>
  <c r="I490"/>
  <c r="I485" s="1"/>
  <c r="R533"/>
  <c r="R576"/>
  <c r="R538"/>
  <c r="Q540"/>
  <c r="I204"/>
  <c r="I577"/>
  <c r="I576" s="1"/>
  <c r="K576"/>
  <c r="N540"/>
  <c r="N541"/>
  <c r="N139"/>
  <c r="Q32"/>
  <c r="R530"/>
  <c r="J249"/>
  <c r="M68"/>
  <c r="J598"/>
  <c r="J289"/>
  <c r="I284"/>
  <c r="I289"/>
  <c r="O539"/>
  <c r="O540"/>
  <c r="Q69"/>
  <c r="Q519"/>
  <c r="R519"/>
  <c r="Q541"/>
  <c r="R541"/>
  <c r="I99"/>
  <c r="I184"/>
  <c r="I524"/>
  <c r="I571"/>
  <c r="N533"/>
  <c r="I611"/>
  <c r="I621"/>
  <c r="J299"/>
  <c r="I499"/>
  <c r="J504"/>
  <c r="J364"/>
  <c r="Q65"/>
  <c r="Q64" s="1"/>
  <c r="R129"/>
  <c r="R144"/>
  <c r="R489"/>
  <c r="Q633"/>
  <c r="R635"/>
  <c r="I79"/>
  <c r="I174"/>
  <c r="J24"/>
  <c r="J19" s="1"/>
  <c r="J47"/>
  <c r="J79"/>
  <c r="J99"/>
  <c r="J109"/>
  <c r="J164"/>
  <c r="J194"/>
  <c r="J209"/>
  <c r="I214"/>
  <c r="K259"/>
  <c r="J524"/>
  <c r="J561"/>
  <c r="M635"/>
  <c r="J606"/>
  <c r="J294"/>
  <c r="J499"/>
  <c r="O66"/>
  <c r="O531" s="1"/>
  <c r="O67"/>
  <c r="O532" s="1"/>
  <c r="O68"/>
  <c r="O533" s="1"/>
  <c r="O519"/>
  <c r="Q576"/>
  <c r="Q596"/>
  <c r="R634"/>
  <c r="Q533"/>
  <c r="Q139"/>
  <c r="R19"/>
  <c r="R59" s="1"/>
  <c r="Q129"/>
  <c r="R141"/>
  <c r="R139" s="1"/>
  <c r="Q484"/>
  <c r="Q515"/>
  <c r="R517"/>
  <c r="Q537"/>
  <c r="R539"/>
  <c r="Q632"/>
  <c r="N515"/>
  <c r="N514" s="1"/>
  <c r="N519"/>
  <c r="K539"/>
  <c r="I539" s="1"/>
  <c r="L144"/>
  <c r="J144" s="1"/>
  <c r="J27"/>
  <c r="I129"/>
  <c r="I546"/>
  <c r="P22"/>
  <c r="P17" s="1"/>
  <c r="P18"/>
  <c r="P58" s="1"/>
  <c r="P57" s="1"/>
  <c r="K66"/>
  <c r="I66" s="1"/>
  <c r="I596"/>
  <c r="J32"/>
  <c r="J129"/>
  <c r="J611"/>
  <c r="J616"/>
  <c r="I616"/>
  <c r="P69"/>
  <c r="P65"/>
  <c r="O634"/>
  <c r="O596"/>
  <c r="J146"/>
  <c r="J141" s="1"/>
  <c r="J584"/>
  <c r="L581"/>
  <c r="N22"/>
  <c r="N17" s="1"/>
  <c r="L515"/>
  <c r="J147"/>
  <c r="J142" s="1"/>
  <c r="K634"/>
  <c r="I634" s="1"/>
  <c r="I74"/>
  <c r="J74"/>
  <c r="K67"/>
  <c r="I67" s="1"/>
  <c r="L65"/>
  <c r="J65" s="1"/>
  <c r="L69"/>
  <c r="I219"/>
  <c r="J254"/>
  <c r="J269"/>
  <c r="J274"/>
  <c r="J279"/>
  <c r="M540"/>
  <c r="O489"/>
  <c r="O485"/>
  <c r="O484" s="1"/>
  <c r="I27"/>
  <c r="J42"/>
  <c r="I84"/>
  <c r="I94"/>
  <c r="I109"/>
  <c r="L129"/>
  <c r="K129"/>
  <c r="K68"/>
  <c r="I68" s="1"/>
  <c r="I179"/>
  <c r="J184"/>
  <c r="I229"/>
  <c r="I254"/>
  <c r="J244"/>
  <c r="I259"/>
  <c r="J546"/>
  <c r="J566"/>
  <c r="K540"/>
  <c r="I540" s="1"/>
  <c r="L576"/>
  <c r="J219"/>
  <c r="J239"/>
  <c r="N65"/>
  <c r="N69"/>
  <c r="M67"/>
  <c r="M532" s="1"/>
  <c r="J551"/>
  <c r="P531"/>
  <c r="I37"/>
  <c r="J84"/>
  <c r="J94"/>
  <c r="I104"/>
  <c r="L68"/>
  <c r="J68" s="1"/>
  <c r="I194"/>
  <c r="I199"/>
  <c r="I234"/>
  <c r="J264"/>
  <c r="J284"/>
  <c r="I566"/>
  <c r="I556"/>
  <c r="J214"/>
  <c r="M129"/>
  <c r="M519"/>
  <c r="M514"/>
  <c r="M541"/>
  <c r="M632"/>
  <c r="N634"/>
  <c r="N635"/>
  <c r="I239"/>
  <c r="I244"/>
  <c r="I249"/>
  <c r="I264"/>
  <c r="I279"/>
  <c r="I294"/>
  <c r="I299"/>
  <c r="I304"/>
  <c r="O635"/>
  <c r="J224"/>
  <c r="J229"/>
  <c r="J234"/>
  <c r="K632"/>
  <c r="I632" s="1"/>
  <c r="L635"/>
  <c r="J635" s="1"/>
  <c r="N633"/>
  <c r="M596"/>
  <c r="M634"/>
  <c r="I601"/>
  <c r="J601"/>
  <c r="J600"/>
  <c r="I606"/>
  <c r="I494"/>
  <c r="J494"/>
  <c r="P129"/>
  <c r="P634"/>
  <c r="I586"/>
  <c r="O144"/>
  <c r="P538"/>
  <c r="P635"/>
  <c r="I364"/>
  <c r="M57"/>
  <c r="N531"/>
  <c r="O514"/>
  <c r="O22"/>
  <c r="O17" s="1"/>
  <c r="O18"/>
  <c r="O58" s="1"/>
  <c r="I23"/>
  <c r="J58"/>
  <c r="J61"/>
  <c r="M139"/>
  <c r="N484"/>
  <c r="I59"/>
  <c r="K57"/>
  <c r="I61"/>
  <c r="N57"/>
  <c r="M533"/>
  <c r="M640" s="1"/>
  <c r="N581"/>
  <c r="M144"/>
  <c r="L519"/>
  <c r="J519" s="1"/>
  <c r="K145"/>
  <c r="M539"/>
  <c r="K541"/>
  <c r="L596"/>
  <c r="K596"/>
  <c r="I72"/>
  <c r="J544"/>
  <c r="J599"/>
  <c r="M69"/>
  <c r="O32"/>
  <c r="O65"/>
  <c r="P633"/>
  <c r="I33"/>
  <c r="I32" s="1"/>
  <c r="O632"/>
  <c r="O633"/>
  <c r="M22"/>
  <c r="M17" s="1"/>
  <c r="J583"/>
  <c r="K488"/>
  <c r="J70"/>
  <c r="L489"/>
  <c r="K519"/>
  <c r="I519" s="1"/>
  <c r="M581"/>
  <c r="M537"/>
  <c r="I491"/>
  <c r="K635"/>
  <c r="I635" s="1"/>
  <c r="J578"/>
  <c r="J576" s="1"/>
  <c r="K69"/>
  <c r="K537"/>
  <c r="K581"/>
  <c r="K633"/>
  <c r="I633" s="1"/>
  <c r="K22"/>
  <c r="K17" s="1"/>
  <c r="J521"/>
  <c r="J516" s="1"/>
  <c r="J514" s="1"/>
  <c r="K538"/>
  <c r="I538" s="1"/>
  <c r="I582"/>
  <c r="M489"/>
  <c r="N538"/>
  <c r="P142"/>
  <c r="O538"/>
  <c r="J134"/>
  <c r="O537"/>
  <c r="P541"/>
  <c r="I24"/>
  <c r="I19" s="1"/>
  <c r="I26"/>
  <c r="I21" s="1"/>
  <c r="L541"/>
  <c r="I73"/>
  <c r="K517"/>
  <c r="L634"/>
  <c r="J634" s="1"/>
  <c r="I71"/>
  <c r="I545"/>
  <c r="L514" l="1"/>
  <c r="L484"/>
  <c r="J484"/>
  <c r="L536"/>
  <c r="N639"/>
  <c r="I581"/>
  <c r="P64"/>
  <c r="Q639"/>
  <c r="J596"/>
  <c r="P532"/>
  <c r="P639" s="1"/>
  <c r="L531"/>
  <c r="L638" s="1"/>
  <c r="Q631"/>
  <c r="R17"/>
  <c r="R637"/>
  <c r="L530"/>
  <c r="L637" s="1"/>
  <c r="R64"/>
  <c r="R57"/>
  <c r="L57"/>
  <c r="Q640"/>
  <c r="N640"/>
  <c r="O638"/>
  <c r="P631"/>
  <c r="J489"/>
  <c r="N536"/>
  <c r="I541"/>
  <c r="J69"/>
  <c r="N64"/>
  <c r="R631"/>
  <c r="O640"/>
  <c r="P536"/>
  <c r="Q536"/>
  <c r="P640"/>
  <c r="N631"/>
  <c r="R640"/>
  <c r="K533"/>
  <c r="I533" s="1"/>
  <c r="I640" s="1"/>
  <c r="R536"/>
  <c r="O64"/>
  <c r="P530"/>
  <c r="L532"/>
  <c r="L639" s="1"/>
  <c r="J64"/>
  <c r="O639"/>
  <c r="J22"/>
  <c r="J17" s="1"/>
  <c r="I64"/>
  <c r="Q22"/>
  <c r="Q17" s="1"/>
  <c r="Q18"/>
  <c r="Q58" s="1"/>
  <c r="Q57" s="1"/>
  <c r="L64"/>
  <c r="M639"/>
  <c r="J139"/>
  <c r="P638"/>
  <c r="J540"/>
  <c r="R532"/>
  <c r="R639" s="1"/>
  <c r="R514"/>
  <c r="Q514"/>
  <c r="R531"/>
  <c r="R638" s="1"/>
  <c r="Q531"/>
  <c r="Q638" s="1"/>
  <c r="P139"/>
  <c r="J539"/>
  <c r="K64"/>
  <c r="K531"/>
  <c r="N530"/>
  <c r="N637" s="1"/>
  <c r="M631"/>
  <c r="I69"/>
  <c r="M64"/>
  <c r="L533"/>
  <c r="K536"/>
  <c r="I537"/>
  <c r="I536" s="1"/>
  <c r="J57"/>
  <c r="O57"/>
  <c r="K140"/>
  <c r="I145"/>
  <c r="I140" s="1"/>
  <c r="I139" s="1"/>
  <c r="K144"/>
  <c r="I144" s="1"/>
  <c r="I57"/>
  <c r="M637"/>
  <c r="M529"/>
  <c r="I22"/>
  <c r="I17" s="1"/>
  <c r="I18"/>
  <c r="M536"/>
  <c r="J541"/>
  <c r="K631"/>
  <c r="I631" s="1"/>
  <c r="N638"/>
  <c r="O530"/>
  <c r="O529" s="1"/>
  <c r="J531"/>
  <c r="J638" s="1"/>
  <c r="K532"/>
  <c r="K514"/>
  <c r="I489"/>
  <c r="I486"/>
  <c r="I484" s="1"/>
  <c r="J581"/>
  <c r="J538"/>
  <c r="O536"/>
  <c r="O631"/>
  <c r="L631"/>
  <c r="J631" s="1"/>
  <c r="K484"/>
  <c r="J530" l="1"/>
  <c r="J637" s="1"/>
  <c r="N636"/>
  <c r="R636"/>
  <c r="P529"/>
  <c r="M636"/>
  <c r="J532"/>
  <c r="J639" s="1"/>
  <c r="P637"/>
  <c r="P636" s="1"/>
  <c r="K640"/>
  <c r="R529"/>
  <c r="Q529"/>
  <c r="Q637"/>
  <c r="Q636" s="1"/>
  <c r="J536"/>
  <c r="J533"/>
  <c r="J640" s="1"/>
  <c r="L640"/>
  <c r="L636" s="1"/>
  <c r="L529"/>
  <c r="J529" s="1"/>
  <c r="I531"/>
  <c r="I638" s="1"/>
  <c r="K638"/>
  <c r="N529"/>
  <c r="K139"/>
  <c r="K530"/>
  <c r="I532"/>
  <c r="I639" s="1"/>
  <c r="K639"/>
  <c r="O637"/>
  <c r="O636" s="1"/>
  <c r="J636" l="1"/>
  <c r="K529"/>
  <c r="I529" s="1"/>
  <c r="I530"/>
  <c r="I637" s="1"/>
  <c r="I636" s="1"/>
  <c r="K637"/>
  <c r="K636" s="1"/>
</calcChain>
</file>

<file path=xl/sharedStrings.xml><?xml version="1.0" encoding="utf-8"?>
<sst xmlns="http://schemas.openxmlformats.org/spreadsheetml/2006/main" count="1952" uniqueCount="317">
  <si>
    <t>№ п/п</t>
  </si>
  <si>
    <t>Единица измерения</t>
  </si>
  <si>
    <t>ОТЧЕТ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</si>
  <si>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</si>
  <si>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</si>
  <si>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</si>
  <si>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</si>
  <si>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</si>
  <si>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Наименование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</si>
  <si>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</si>
  <si>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</si>
  <si>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</si>
  <si>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</si>
  <si>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</si>
  <si>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</si>
  <si>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</si>
  <si>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</si>
  <si>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</si>
  <si>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</si>
  <si>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ВСЕГО по муниципальной программе</t>
  </si>
  <si>
    <t>(наименование муниципальной программы)</t>
  </si>
  <si>
    <t>х</t>
  </si>
  <si>
    <t xml:space="preserve">о реализации муниципальной программы Азовского немецкого национального муниципального района Омской области </t>
  </si>
  <si>
    <t xml:space="preserve">источника № 1 </t>
  </si>
  <si>
    <t>источника № 3</t>
  </si>
  <si>
    <t>источника № 4</t>
  </si>
  <si>
    <t xml:space="preserve">Итого по подпрограмме 1 </t>
  </si>
  <si>
    <t>источника № 2</t>
  </si>
  <si>
    <t xml:space="preserve"> </t>
  </si>
  <si>
    <t>%</t>
  </si>
  <si>
    <t>Итого по подпрограмме 2</t>
  </si>
  <si>
    <t>Степень реализации мероприятия</t>
  </si>
  <si>
    <t>Объем (рублей)</t>
  </si>
  <si>
    <t xml:space="preserve">всего </t>
  </si>
  <si>
    <t xml:space="preserve">«Создание благоприятных условий для жизнедеятельности населения Азовского немецкого национального муниципального района Омской области» </t>
  </si>
  <si>
    <t xml:space="preserve">Цель муниципальной программы: Повышение уровня жизнедеятельности населения Азовского немецкого национального муниципального района Омской области </t>
  </si>
  <si>
    <t>Задача 1: Создание условий для развития жилищной сферы, обеспечение повышения доступности жилья</t>
  </si>
  <si>
    <t>Подпрограмма 1.  «Развитие жилищного строительства на территории Азовского немецкого национального муниципального района Омской области»</t>
  </si>
  <si>
    <t>Цель подпрограммы 1. Обеспечение населения доступным и комфортным жильем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</si>
  <si>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</si>
  <si>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</si>
  <si>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1.1.2</t>
  </si>
  <si>
    <t>1.1.3</t>
  </si>
  <si>
    <t>1.1.4</t>
  </si>
  <si>
    <t>1.1.5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</si>
  <si>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</si>
  <si>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 Количество семей, получивших государственную поддержку при строительстве индивидуальных жилых домов</t>
  </si>
  <si>
    <t>ед.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</si>
  <si>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</si>
  <si>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</si>
  <si>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>семей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</si>
  <si>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</si>
  <si>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</si>
  <si>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</si>
  <si>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немецкого национального муниципального района Омской области</t>
  </si>
  <si>
    <t>Основное мероприятие 1: Развитие социальной инфраструктуры</t>
  </si>
  <si>
    <t>2.1.1.1</t>
  </si>
  <si>
    <t>Мероприятие 1. Строительство детского сада в с. Звонарев Кут на 60 мест</t>
  </si>
  <si>
    <t xml:space="preserve">расходы на проектно-изыскательские  работы </t>
  </si>
  <si>
    <t xml:space="preserve">расходы на строительно монтажные работы </t>
  </si>
  <si>
    <t>2.1.1.2</t>
  </si>
  <si>
    <t>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</si>
  <si>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</si>
  <si>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2.1.1.3</t>
  </si>
  <si>
    <t>Основное мероприяти 2: Благоустройство общественных территорий населенных пунктов Азовского ННМР Омской области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</si>
  <si>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</si>
  <si>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</si>
  <si>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</si>
  <si>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</si>
  <si>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2.2.1</t>
  </si>
  <si>
    <t>2.2.1.1</t>
  </si>
  <si>
    <t>расходы на на проектно-изыскательские работы</t>
  </si>
  <si>
    <t>Мероприятие 2: Строительство водопроводных сетей к строящемуся жилому кварталу "200" в с. Азово</t>
  </si>
  <si>
    <t>2.2.2</t>
  </si>
  <si>
    <t>2.2.2.1</t>
  </si>
  <si>
    <t>2.2.2.2</t>
  </si>
  <si>
    <t>Мероприятие 3: Реконструкция котельной в с.Звонарев Кут</t>
  </si>
  <si>
    <t>2.2.3</t>
  </si>
  <si>
    <t>2.2.3.1</t>
  </si>
  <si>
    <t>Мероприятие 4: Строительство модульной газовой котельной в с.Березовка</t>
  </si>
  <si>
    <t>2.2.4</t>
  </si>
  <si>
    <t>2.2.4.1</t>
  </si>
  <si>
    <t>2.2.4.2</t>
  </si>
  <si>
    <t>Мероприятие 5: Строительство   модульной газовой котельной в с. Александровка Азовского немецкого национального муниципального района Омской области</t>
  </si>
  <si>
    <t>2.2.5</t>
  </si>
  <si>
    <t>2.2.5.1</t>
  </si>
  <si>
    <t>2.2.5.2</t>
  </si>
  <si>
    <t xml:space="preserve">Мероприятие 6: Строительство модульной газовой котельной в д. Трубецкое </t>
  </si>
  <si>
    <t>2.2.6</t>
  </si>
  <si>
    <t>2.2.6.1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</si>
  <si>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</si>
  <si>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</t>
  </si>
  <si>
    <t>2.2.7.1</t>
  </si>
  <si>
    <t>Мероприятие 8: Субсидия юридическим лицам, осуществляющим услуги по теплоснабжению, на прохождение отопительного периода</t>
  </si>
  <si>
    <t>2.2.8</t>
  </si>
  <si>
    <t>Мероприятие 9: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</si>
  <si>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2.2.9</t>
  </si>
  <si>
    <t>Мероприятие 10: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</si>
  <si>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2.2.10</t>
  </si>
  <si>
    <t>Количество введенного в эксплуатацию  межпоселкового водопровода</t>
  </si>
  <si>
    <t>км</t>
  </si>
  <si>
    <t>Мероприятие 11: Строительство водопровода от ул. Заготзерно до ул. Восточная в с. Азово Азовского немецкого национального муниципального района Омской области</t>
  </si>
  <si>
    <t>2.2.11</t>
  </si>
  <si>
    <t>2.2.11.1</t>
  </si>
  <si>
    <t>Количество введенного в эксплуатацию  внутрипоселкового водопровода</t>
  </si>
  <si>
    <t>Мероприятие 12: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</si>
  <si>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2.2.12</t>
  </si>
  <si>
    <t>Доля котельных, обеспеченных резервными источниками электроснабжения</t>
  </si>
  <si>
    <t>2.2.13</t>
  </si>
  <si>
    <t>Мероприятие 13: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 а</t>
  </si>
  <si>
    <t>Мероприятие 14: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</si>
  <si>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2.2.14</t>
  </si>
  <si>
    <t>Мероприятие 15: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</si>
  <si>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2.2.15</t>
  </si>
  <si>
    <t>Мероприятие 16: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</si>
  <si>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2.2.16</t>
  </si>
  <si>
    <t>Мероприятие 17: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</si>
  <si>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2.2.17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</si>
  <si>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</si>
  <si>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Задача 2: Повышение качества и надежности предоставления коммунальных услуг населению.</t>
  </si>
  <si>
    <t>Задача 3: Обеспечение актуальности схем территориального планирования</t>
  </si>
  <si>
    <t>2.3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</si>
  <si>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</si>
  <si>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2.3.1</t>
  </si>
  <si>
    <t>2.3.2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</si>
  <si>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</si>
  <si>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</si>
  <si>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Задача 4:Выявление резервов сокращения энергетических затрат объектов топливно-энергетического и жилищно-коммунального комплекса</t>
  </si>
  <si>
    <t>2.4</t>
  </si>
  <si>
    <t>2.4.1</t>
  </si>
  <si>
    <t>Основное мероприятие 5: Энергосбережение и повышение энергетической эффективности.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</si>
  <si>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</si>
  <si>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</si>
  <si>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</si>
  <si>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</si>
  <si>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Задача 1. Улучшение состояния автомобильных дорог и повышение безопасности дорожного движения.</t>
  </si>
  <si>
    <t>Основное мероприятие 1: Организация деятельности  в сфере дорожного хозяйства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</si>
  <si>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</si>
  <si>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3.1</t>
  </si>
  <si>
    <t>3.1.1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</si>
  <si>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</si>
  <si>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тыс.км</t>
  </si>
  <si>
    <t>Мероприятие 2.                                            Строительство автомобильной дороги к сельскохозяйственному объекту — животноводческая ферма в д. Роза Долина Азовского ННМР Омской области</t>
  </si>
  <si>
    <t>3.1.2</t>
  </si>
  <si>
    <t>3.1.2.1</t>
  </si>
  <si>
    <t>Протяженность построенных автомобильных дорог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</si>
  <si>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</si>
  <si>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3.1.3</t>
  </si>
  <si>
    <t>3.1.3.1</t>
  </si>
  <si>
    <t>расходы на строительно- монтажные работы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</si>
  <si>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</si>
  <si>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3.1.4</t>
  </si>
  <si>
    <t>Площадь автомобильных дорог с твердым покрытием, в отношении которых произведен капитальный ремонт, ремонт</t>
  </si>
  <si>
    <t>тыс.кв.м</t>
  </si>
  <si>
    <t>Задача 2:Обеспечение населенных пунктов круглогодичной связью по автомобильным дорогам общего пользования.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</si>
  <si>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</si>
  <si>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</si>
  <si>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3.2</t>
  </si>
  <si>
    <t>3.2.1</t>
  </si>
  <si>
    <t>3.2.2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</si>
  <si>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</si>
  <si>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млн. пассажиров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</si>
  <si>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</si>
  <si>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</t>
  </si>
  <si>
    <t>Итого по подпрограмме 3</t>
  </si>
  <si>
    <t>3.3.1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</si>
  <si>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</si>
  <si>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</si>
  <si>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</si>
  <si>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</si>
  <si>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</si>
  <si>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3.3.2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</si>
  <si>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</si>
  <si>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3.3.3</t>
  </si>
  <si>
    <t>Мероприятие 4: Ремонт автомобильной дороги по ул. Победа на участке от дома №33 по ул. Рабочая до дома №21/2 по ул. Победа, с. Азово Азовского немецкого национального муниципального района  Омской области</t>
  </si>
  <si>
    <t>3.3.4</t>
  </si>
  <si>
    <t>3.3.5</t>
  </si>
  <si>
    <t>Мероприятие 5: Ремонт автомобильной дороги по ул. Советская в с. Азово Азовского ННМР Омской области</t>
  </si>
  <si>
    <t>24</t>
  </si>
  <si>
    <t>2</t>
  </si>
  <si>
    <t>00</t>
  </si>
  <si>
    <t>55556</t>
  </si>
  <si>
    <t>02</t>
  </si>
  <si>
    <t>70490</t>
  </si>
  <si>
    <t>1</t>
  </si>
  <si>
    <t>01</t>
  </si>
  <si>
    <t>S5765</t>
  </si>
  <si>
    <t>М5765</t>
  </si>
  <si>
    <t>10110</t>
  </si>
  <si>
    <t>10140</t>
  </si>
  <si>
    <t>10150</t>
  </si>
  <si>
    <t>10160</t>
  </si>
  <si>
    <t>83040</t>
  </si>
  <si>
    <t>03</t>
  </si>
  <si>
    <t>83030</t>
  </si>
  <si>
    <t>3</t>
  </si>
  <si>
    <t>10010</t>
  </si>
  <si>
    <t>10020</t>
  </si>
  <si>
    <t>70841</t>
  </si>
  <si>
    <t>70340</t>
  </si>
  <si>
    <t>S0340</t>
  </si>
  <si>
    <t>00000</t>
  </si>
  <si>
    <t>F2</t>
  </si>
  <si>
    <t>S0490</t>
  </si>
  <si>
    <t>S0841</t>
  </si>
  <si>
    <t>L4971</t>
  </si>
  <si>
    <t>1.  налоговых и неналоговых доходов, поступлений в местный бюджет нецелевого характера (далее - источник № 1)</t>
  </si>
  <si>
    <t>2. поступлений в местный бюджет целевого характера (далее - источник № 2)</t>
  </si>
  <si>
    <t xml:space="preserve">3. иных источников финансирования, предусмотренных законодательством (далее - источник № 3) </t>
  </si>
  <si>
    <t>4. переходящего остатка бюджетных средств (далее - источник № 4)</t>
  </si>
  <si>
    <t xml:space="preserve">Задача 1 подпрограммы:  Комплексное обустройство объектами социальной инфраструктуры населенных пунктов Азовского немецкого национального муниципального района Омской области.
</t>
  </si>
  <si>
    <t>Количество приобретенной продукции</t>
  </si>
  <si>
    <t>Количество приобретенного оборудования</t>
  </si>
  <si>
    <t>м</t>
  </si>
  <si>
    <t>Мероприятие 18:  Проведение энергетических обследований объектов системы коммунальной инфраструктуры в сфере теплоснабжения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</si>
  <si>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</si>
  <si>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</si>
  <si>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2.2.18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</si>
  <si>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</si>
  <si>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</si>
  <si>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</si>
  <si>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</si>
  <si>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2.2.19</t>
  </si>
  <si>
    <t>2.2.20</t>
  </si>
  <si>
    <t>2.2.21</t>
  </si>
  <si>
    <t>2.2.22</t>
  </si>
  <si>
    <t>2.2.23</t>
  </si>
  <si>
    <t>Мероприятие 22: Приобретение, содержание и обслуживание муниципального имущества  Азовского немецкого национального муниципального района Омской области</t>
  </si>
  <si>
    <t>2.2.24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</si>
  <si>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</si>
  <si>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2.2.25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</si>
  <si>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</si>
  <si>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2.2.26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</si>
  <si>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</si>
  <si>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2.2.27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</si>
  <si>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</si>
  <si>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2.2.28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</si>
  <si>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</si>
  <si>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</si>
  <si>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2.2.29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</si>
  <si>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</si>
  <si>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2.2.30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</si>
  <si>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</si>
  <si>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</si>
  <si>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2.2.31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</si>
  <si>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</si>
  <si>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Отсутствие у муниципальных учреждений кредиторской задолженности за тепловое снабжение</t>
  </si>
  <si>
    <t>2.2.32</t>
  </si>
  <si>
    <t>Мероприятие 35: 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</si>
  <si>
    <t>2.2.33</t>
  </si>
  <si>
    <t>Мероприятие 2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</si>
  <si>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на 31 декабря 2023 года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</si>
  <si>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</si>
  <si>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</si>
  <si>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</si>
  <si>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2.1.1.5</t>
  </si>
  <si>
    <t>2.1.1.6</t>
  </si>
  <si>
    <t>2.1.1.7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</si>
  <si>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</si>
  <si>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2.1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</si>
  <si>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</si>
  <si>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37: Реконструкция котельной с переводом на газ в с. Звонарев Кут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</si>
  <si>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</si>
  <si>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2.2.34</t>
  </si>
  <si>
    <t>2.2.35</t>
  </si>
  <si>
    <t>Мероприятие 46: Строительство водопроводных сетей до аула Тулумбай Азовского ННМР Омской области</t>
  </si>
  <si>
    <t>2.2.36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</si>
  <si>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</si>
  <si>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</si>
  <si>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2.2.37</t>
  </si>
  <si>
    <t>2.2.38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</si>
  <si>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</si>
  <si>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2.2.39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</si>
  <si>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</si>
  <si>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2.2.40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</si>
  <si>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</si>
  <si>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2.2.41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</si>
  <si>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</si>
  <si>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</si>
  <si>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</si>
  <si>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2.2.42</t>
  </si>
  <si>
    <t>2.2.43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</si>
  <si>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</si>
  <si>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</si>
  <si>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2.2.44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</si>
  <si>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</si>
  <si>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2.2.45</t>
  </si>
  <si>
    <t>метров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</si>
  <si>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</si>
  <si>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2.2.46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</si>
  <si>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</si>
  <si>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2.2.47</t>
  </si>
  <si>
    <t>единиц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</si>
  <si>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</si>
  <si>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</si>
  <si>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2.2.48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</si>
  <si>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</si>
  <si>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2.2.49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</si>
  <si>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</si>
  <si>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2.2.50</t>
  </si>
  <si>
    <t>2.2.51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</si>
  <si>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</si>
  <si>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</si>
  <si>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2.2.52</t>
  </si>
  <si>
    <t>2.2.53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</si>
  <si>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</si>
  <si>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</si>
  <si>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</si>
  <si>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</si>
  <si>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</si>
  <si>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</si>
  <si>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</si>
  <si>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</si>
  <si>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процент</t>
  </si>
  <si>
    <t>ед</t>
  </si>
  <si>
    <t>ел</t>
  </si>
  <si>
    <t>Приложение № 2 к постановлению Администрации Азовского немецкого
национального муниципального района Омской области от 24.05.2024 № 398</t>
  </si>
</sst>
</file>

<file path=xl/styles.xml><?xml version="1.0" encoding="utf-8"?>
<styleSheet xmlns="http://schemas.openxmlformats.org/spreadsheetml/2006/main">
  <numFmts count="7">
    <numFmt numFmtId="164" formatCode="#,##0.00\ _₽"/>
    <numFmt numFmtId="165" formatCode="00;&quot;&quot;;00"/>
    <numFmt numFmtId="166" formatCode="0;&quot;&quot;;0"/>
    <numFmt numFmtId="167" formatCode="00000;&quot;&quot;;00000"/>
    <numFmt numFmtId="168" formatCode="#,##0.0\ _₽"/>
    <numFmt numFmtId="169" formatCode="00;&quot;&quot;;&quot;&quot;"/>
    <numFmt numFmtId="170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color rgb="FF0070C0"/>
      <name val="Times New Roman"/>
      <family val="1"/>
      <charset val="204"/>
    </font>
    <font>
      <sz val="8"/>
      <color theme="1"/>
      <name val="Arial"/>
      <family val="2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162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5" fillId="0" borderId="0" xfId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horizontal="left" vertical="center"/>
      <protection hidden="1"/>
    </xf>
    <xf numFmtId="166" fontId="4" fillId="0" borderId="2" xfId="0" applyNumberFormat="1" applyFont="1" applyFill="1" applyBorder="1" applyAlignment="1" applyProtection="1">
      <alignment horizontal="left" vertical="center"/>
      <protection hidden="1"/>
    </xf>
    <xf numFmtId="167" fontId="4" fillId="0" borderId="2" xfId="0" applyNumberFormat="1" applyFont="1" applyFill="1" applyBorder="1" applyAlignment="1" applyProtection="1">
      <alignment horizontal="left" vertical="center"/>
      <protection hidden="1"/>
    </xf>
    <xf numFmtId="164" fontId="9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vertical="top" wrapText="1"/>
    </xf>
    <xf numFmtId="4" fontId="1" fillId="0" borderId="3" xfId="1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vertical="top" wrapText="1"/>
    </xf>
    <xf numFmtId="165" fontId="8" fillId="0" borderId="2" xfId="0" applyNumberFormat="1" applyFont="1" applyFill="1" applyBorder="1" applyAlignment="1" applyProtection="1">
      <alignment horizontal="left" vertical="center"/>
      <protection hidden="1"/>
    </xf>
    <xf numFmtId="166" fontId="8" fillId="0" borderId="2" xfId="0" applyNumberFormat="1" applyFont="1" applyFill="1" applyBorder="1" applyAlignment="1" applyProtection="1">
      <alignment horizontal="left" vertical="center"/>
      <protection hidden="1"/>
    </xf>
    <xf numFmtId="167" fontId="8" fillId="0" borderId="2" xfId="0" applyNumberFormat="1" applyFont="1" applyFill="1" applyBorder="1" applyAlignment="1" applyProtection="1">
      <alignment horizontal="left" vertical="center"/>
      <protection hidden="1"/>
    </xf>
    <xf numFmtId="169" fontId="8" fillId="0" borderId="2" xfId="0" applyNumberFormat="1" applyFont="1" applyFill="1" applyBorder="1" applyAlignment="1" applyProtection="1">
      <alignment horizontal="right" vertical="center"/>
      <protection hidden="1"/>
    </xf>
    <xf numFmtId="166" fontId="8" fillId="0" borderId="2" xfId="0" applyNumberFormat="1" applyFont="1" applyFill="1" applyBorder="1" applyAlignment="1" applyProtection="1">
      <alignment horizontal="center" vertical="center"/>
      <protection hidden="1"/>
    </xf>
    <xf numFmtId="167" fontId="8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0" fillId="0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1" xfId="0" applyFill="1" applyBorder="1"/>
    <xf numFmtId="49" fontId="1" fillId="0" borderId="1" xfId="0" applyNumberFormat="1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169" fontId="7" fillId="0" borderId="6" xfId="0" applyNumberFormat="1" applyFont="1" applyFill="1" applyBorder="1" applyAlignment="1" applyProtection="1">
      <alignment vertical="center"/>
      <protection hidden="1"/>
    </xf>
    <xf numFmtId="169" fontId="7" fillId="0" borderId="7" xfId="0" applyNumberFormat="1" applyFont="1" applyFill="1" applyBorder="1" applyAlignment="1" applyProtection="1">
      <alignment vertical="center"/>
      <protection hidden="1"/>
    </xf>
    <xf numFmtId="169" fontId="7" fillId="0" borderId="4" xfId="0" applyNumberFormat="1" applyFont="1" applyFill="1" applyBorder="1" applyAlignment="1" applyProtection="1">
      <alignment vertical="center"/>
      <protection hidden="1"/>
    </xf>
    <xf numFmtId="0" fontId="1" fillId="0" borderId="8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49" fontId="1" fillId="0" borderId="16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4" fontId="0" fillId="0" borderId="0" xfId="0" applyNumberFormat="1" applyFill="1" applyBorder="1"/>
    <xf numFmtId="0" fontId="12" fillId="0" borderId="1" xfId="0" applyFont="1" applyFill="1" applyBorder="1" applyAlignment="1">
      <alignment horizontal="center" vertical="top" wrapText="1"/>
    </xf>
    <xf numFmtId="4" fontId="1" fillId="0" borderId="3" xfId="1" applyNumberFormat="1" applyFont="1" applyFill="1" applyBorder="1" applyAlignment="1" applyProtection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horizontal="center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4" fontId="0" fillId="0" borderId="0" xfId="0" applyNumberFormat="1" applyFill="1"/>
    <xf numFmtId="164" fontId="1" fillId="0" borderId="3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7" fontId="8" fillId="2" borderId="2" xfId="0" applyNumberFormat="1" applyFont="1" applyFill="1" applyBorder="1" applyAlignment="1" applyProtection="1">
      <alignment horizontal="left" vertical="center"/>
      <protection hidden="1"/>
    </xf>
    <xf numFmtId="0" fontId="0" fillId="2" borderId="1" xfId="0" applyFill="1" applyBorder="1"/>
    <xf numFmtId="167" fontId="4" fillId="2" borderId="2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49" fontId="1" fillId="0" borderId="19" xfId="0" applyNumberFormat="1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168" fontId="9" fillId="0" borderId="6" xfId="0" applyNumberFormat="1" applyFont="1" applyFill="1" applyBorder="1" applyAlignment="1">
      <alignment horizontal="center" vertical="top" wrapText="1"/>
    </xf>
    <xf numFmtId="168" fontId="9" fillId="0" borderId="7" xfId="0" applyNumberFormat="1" applyFont="1" applyFill="1" applyBorder="1" applyAlignment="1">
      <alignment horizontal="center" vertical="top" wrapText="1"/>
    </xf>
    <xf numFmtId="168" fontId="9" fillId="0" borderId="4" xfId="0" applyNumberFormat="1" applyFont="1" applyFill="1" applyBorder="1" applyAlignment="1">
      <alignment horizontal="center" vertical="top" wrapText="1"/>
    </xf>
    <xf numFmtId="170" fontId="9" fillId="0" borderId="6" xfId="0" applyNumberFormat="1" applyFont="1" applyFill="1" applyBorder="1" applyAlignment="1">
      <alignment horizontal="center" vertical="top" wrapText="1"/>
    </xf>
    <xf numFmtId="170" fontId="9" fillId="0" borderId="7" xfId="0" applyNumberFormat="1" applyFont="1" applyFill="1" applyBorder="1" applyAlignment="1">
      <alignment horizontal="center" vertical="top" wrapText="1"/>
    </xf>
    <xf numFmtId="170" fontId="9" fillId="0" borderId="4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/>
      <protection hidden="1"/>
    </xf>
    <xf numFmtId="49" fontId="8" fillId="0" borderId="7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8" fillId="0" borderId="6" xfId="0" applyNumberFormat="1" applyFont="1" applyFill="1" applyBorder="1" applyAlignment="1" applyProtection="1">
      <alignment horizontal="center" vertical="center"/>
      <protection hidden="1"/>
    </xf>
    <xf numFmtId="165" fontId="8" fillId="0" borderId="7" xfId="0" applyNumberFormat="1" applyFont="1" applyFill="1" applyBorder="1" applyAlignment="1" applyProtection="1">
      <alignment horizontal="center" vertical="center"/>
      <protection hidden="1"/>
    </xf>
    <xf numFmtId="165" fontId="8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top"/>
      <protection hidden="1"/>
    </xf>
    <xf numFmtId="49" fontId="8" fillId="0" borderId="7" xfId="0" applyNumberFormat="1" applyFont="1" applyFill="1" applyBorder="1" applyAlignment="1" applyProtection="1">
      <alignment horizontal="center" vertical="top"/>
      <protection hidden="1"/>
    </xf>
    <xf numFmtId="49" fontId="8" fillId="0" borderId="4" xfId="0" applyNumberFormat="1" applyFont="1" applyFill="1" applyBorder="1" applyAlignment="1" applyProtection="1">
      <alignment horizontal="center" vertical="top"/>
      <protection hidden="1"/>
    </xf>
    <xf numFmtId="0" fontId="1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/>
    <xf numFmtId="0" fontId="3" fillId="0" borderId="12" xfId="0" applyFont="1" applyFill="1" applyBorder="1" applyAlignment="1"/>
    <xf numFmtId="0" fontId="3" fillId="0" borderId="14" xfId="0" applyFont="1" applyFill="1" applyBorder="1" applyAlignment="1"/>
    <xf numFmtId="0" fontId="3" fillId="0" borderId="16" xfId="0" applyFont="1" applyFill="1" applyBorder="1" applyAlignment="1"/>
    <xf numFmtId="49" fontId="15" fillId="0" borderId="6" xfId="0" applyNumberFormat="1" applyFont="1" applyFill="1" applyBorder="1" applyAlignment="1">
      <alignment horizontal="center" vertical="top" wrapText="1"/>
    </xf>
    <xf numFmtId="49" fontId="15" fillId="0" borderId="7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49" fontId="1" fillId="0" borderId="2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50"/>
  <sheetViews>
    <sheetView tabSelected="1" view="pageBreakPreview" zoomScale="50" zoomScaleNormal="70" zoomScaleSheetLayoutView="50" workbookViewId="0">
      <selection activeCell="B2" sqref="B2:W2"/>
    </sheetView>
  </sheetViews>
  <sheetFormatPr defaultRowHeight="15"/>
  <cols>
    <col min="1" max="1" width="10.85546875" style="22" bestFit="1" customWidth="1"/>
    <col min="2" max="2" width="41.140625" style="22" customWidth="1"/>
    <col min="3" max="3" width="8.28515625" style="22" customWidth="1"/>
    <col min="4" max="4" width="4.42578125" style="22" customWidth="1"/>
    <col min="5" max="5" width="4.28515625" style="22" customWidth="1"/>
    <col min="6" max="6" width="5.5703125" style="22" customWidth="1"/>
    <col min="7" max="7" width="7.5703125" style="22" customWidth="1"/>
    <col min="8" max="8" width="23.28515625" style="22" customWidth="1"/>
    <col min="9" max="9" width="14.85546875" style="22" customWidth="1"/>
    <col min="10" max="10" width="15.28515625" style="22" customWidth="1"/>
    <col min="11" max="11" width="15" style="22" customWidth="1"/>
    <col min="12" max="12" width="14.5703125" style="22" customWidth="1"/>
    <col min="13" max="13" width="15" style="22" customWidth="1"/>
    <col min="14" max="14" width="14.5703125" style="22" customWidth="1"/>
    <col min="15" max="15" width="15" style="22" customWidth="1"/>
    <col min="16" max="16" width="14.5703125" style="22" customWidth="1"/>
    <col min="17" max="17" width="15" style="22" customWidth="1"/>
    <col min="18" max="18" width="14.5703125" style="22" customWidth="1"/>
    <col min="19" max="19" width="26.5703125" style="22" customWidth="1"/>
    <col min="20" max="20" width="9.140625" style="22"/>
    <col min="21" max="21" width="9.7109375" style="22" customWidth="1"/>
    <col min="22" max="22" width="10" style="22" customWidth="1"/>
    <col min="23" max="23" width="8.42578125" style="22" customWidth="1"/>
    <col min="24" max="24" width="9.28515625" style="22" bestFit="1" customWidth="1"/>
    <col min="25" max="25" width="8.42578125" style="22" customWidth="1"/>
    <col min="26" max="26" width="9.28515625" style="22" bestFit="1" customWidth="1"/>
    <col min="27" max="27" width="8.42578125" style="22" customWidth="1"/>
    <col min="28" max="28" width="9.28515625" style="22" bestFit="1" customWidth="1"/>
    <col min="29" max="29" width="8.42578125" style="22" customWidth="1"/>
    <col min="30" max="30" width="9.28515625" style="22" bestFit="1" customWidth="1"/>
    <col min="31" max="31" width="11.5703125" style="22" customWidth="1"/>
    <col min="32" max="32" width="13.5703125" style="22" bestFit="1" customWidth="1"/>
    <col min="33" max="16384" width="9.140625" style="22"/>
  </cols>
  <sheetData>
    <row r="1" spans="1:30" ht="33.75" customHeight="1">
      <c r="S1" s="122" t="s">
        <v>316</v>
      </c>
      <c r="T1" s="122"/>
      <c r="U1" s="122"/>
      <c r="V1" s="122"/>
      <c r="W1" s="122"/>
      <c r="X1" s="122"/>
      <c r="Y1" s="122"/>
    </row>
    <row r="2" spans="1:30" ht="18.75">
      <c r="B2" s="135" t="s">
        <v>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</row>
    <row r="3" spans="1:30" ht="18.75">
      <c r="B3" s="136" t="s">
        <v>22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</row>
    <row r="4" spans="1:30" s="24" customFormat="1" ht="18.75">
      <c r="B4" s="137" t="s">
        <v>34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</row>
    <row r="5" spans="1:30">
      <c r="B5" s="138" t="s">
        <v>20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</row>
    <row r="6" spans="1:30" ht="18.75">
      <c r="B6" s="135" t="s">
        <v>251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30" ht="18.7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9"/>
      <c r="R7" s="59"/>
      <c r="S7" s="52"/>
      <c r="T7" s="52"/>
      <c r="U7" s="52"/>
      <c r="V7" s="52"/>
      <c r="W7" s="52"/>
      <c r="Y7" s="52"/>
      <c r="AA7" s="52"/>
      <c r="AC7" s="59"/>
    </row>
    <row r="8" spans="1:30" ht="15" customHeight="1">
      <c r="A8" s="104" t="s">
        <v>0</v>
      </c>
      <c r="B8" s="104" t="s">
        <v>3</v>
      </c>
      <c r="C8" s="105" t="s">
        <v>4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6"/>
      <c r="S8" s="93" t="s">
        <v>5</v>
      </c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</row>
    <row r="9" spans="1:30">
      <c r="A9" s="104"/>
      <c r="B9" s="104"/>
      <c r="C9" s="104" t="s">
        <v>6</v>
      </c>
      <c r="D9" s="104"/>
      <c r="E9" s="104"/>
      <c r="F9" s="104"/>
      <c r="G9" s="104"/>
      <c r="H9" s="104" t="s">
        <v>7</v>
      </c>
      <c r="I9" s="108" t="s">
        <v>32</v>
      </c>
      <c r="J9" s="109"/>
      <c r="K9" s="109"/>
      <c r="L9" s="109"/>
      <c r="M9" s="109"/>
      <c r="N9" s="109"/>
      <c r="O9" s="109"/>
      <c r="P9" s="109"/>
      <c r="Q9" s="109"/>
      <c r="R9" s="110"/>
      <c r="S9" s="104" t="s">
        <v>8</v>
      </c>
      <c r="T9" s="104" t="s">
        <v>1</v>
      </c>
      <c r="U9" s="95" t="s">
        <v>9</v>
      </c>
      <c r="V9" s="96"/>
      <c r="W9" s="96"/>
      <c r="X9" s="96"/>
      <c r="Y9" s="96"/>
      <c r="Z9" s="96"/>
      <c r="AA9" s="96"/>
      <c r="AB9" s="96"/>
      <c r="AC9" s="96"/>
      <c r="AD9" s="96"/>
    </row>
    <row r="10" spans="1:30" ht="16.5" customHeight="1">
      <c r="A10" s="104"/>
      <c r="B10" s="104"/>
      <c r="C10" s="104"/>
      <c r="D10" s="104"/>
      <c r="E10" s="104"/>
      <c r="F10" s="104"/>
      <c r="G10" s="104"/>
      <c r="H10" s="104"/>
      <c r="I10" s="104" t="s">
        <v>10</v>
      </c>
      <c r="J10" s="104"/>
      <c r="K10" s="104">
        <v>2020</v>
      </c>
      <c r="L10" s="104"/>
      <c r="M10" s="104">
        <v>2021</v>
      </c>
      <c r="N10" s="104"/>
      <c r="O10" s="104">
        <v>2022</v>
      </c>
      <c r="P10" s="104"/>
      <c r="Q10" s="105">
        <v>2023</v>
      </c>
      <c r="R10" s="106"/>
      <c r="S10" s="104"/>
      <c r="T10" s="104"/>
      <c r="U10" s="142" t="s">
        <v>33</v>
      </c>
      <c r="V10" s="143"/>
      <c r="W10" s="104">
        <v>2020</v>
      </c>
      <c r="X10" s="104"/>
      <c r="Y10" s="104">
        <v>2021</v>
      </c>
      <c r="Z10" s="104"/>
      <c r="AA10" s="104">
        <v>2022</v>
      </c>
      <c r="AB10" s="104"/>
      <c r="AC10" s="104">
        <v>2023</v>
      </c>
      <c r="AD10" s="104"/>
    </row>
    <row r="11" spans="1:30" ht="78.75" customHeight="1">
      <c r="A11" s="104"/>
      <c r="B11" s="104"/>
      <c r="C11" s="46" t="s">
        <v>11</v>
      </c>
      <c r="D11" s="105" t="s">
        <v>12</v>
      </c>
      <c r="E11" s="107"/>
      <c r="F11" s="107"/>
      <c r="G11" s="106"/>
      <c r="H11" s="104"/>
      <c r="I11" s="49" t="s">
        <v>13</v>
      </c>
      <c r="J11" s="49" t="s">
        <v>14</v>
      </c>
      <c r="K11" s="49" t="s">
        <v>13</v>
      </c>
      <c r="L11" s="49" t="s">
        <v>14</v>
      </c>
      <c r="M11" s="49" t="s">
        <v>13</v>
      </c>
      <c r="N11" s="49" t="s">
        <v>14</v>
      </c>
      <c r="O11" s="49" t="s">
        <v>13</v>
      </c>
      <c r="P11" s="49" t="s">
        <v>14</v>
      </c>
      <c r="Q11" s="57" t="s">
        <v>13</v>
      </c>
      <c r="R11" s="57" t="s">
        <v>14</v>
      </c>
      <c r="S11" s="104"/>
      <c r="T11" s="104"/>
      <c r="U11" s="49" t="s">
        <v>13</v>
      </c>
      <c r="V11" s="49" t="s">
        <v>14</v>
      </c>
      <c r="W11" s="49" t="s">
        <v>13</v>
      </c>
      <c r="X11" s="49" t="s">
        <v>14</v>
      </c>
      <c r="Y11" s="49" t="s">
        <v>13</v>
      </c>
      <c r="Z11" s="49" t="s">
        <v>14</v>
      </c>
      <c r="AA11" s="49" t="s">
        <v>13</v>
      </c>
      <c r="AB11" s="49" t="s">
        <v>14</v>
      </c>
      <c r="AC11" s="57" t="s">
        <v>13</v>
      </c>
      <c r="AD11" s="57" t="s">
        <v>14</v>
      </c>
    </row>
    <row r="12" spans="1:30" ht="15.75">
      <c r="A12" s="23">
        <v>1</v>
      </c>
      <c r="B12" s="23">
        <v>2</v>
      </c>
      <c r="C12" s="23">
        <v>3</v>
      </c>
      <c r="D12" s="139">
        <v>4</v>
      </c>
      <c r="E12" s="140"/>
      <c r="F12" s="140"/>
      <c r="G12" s="141"/>
      <c r="H12" s="23">
        <v>5</v>
      </c>
      <c r="I12" s="23">
        <v>6</v>
      </c>
      <c r="J12" s="23">
        <v>7</v>
      </c>
      <c r="K12" s="23">
        <v>8</v>
      </c>
      <c r="L12" s="23">
        <v>10</v>
      </c>
      <c r="M12" s="23">
        <v>8</v>
      </c>
      <c r="N12" s="23">
        <v>10</v>
      </c>
      <c r="O12" s="23">
        <v>12</v>
      </c>
      <c r="P12" s="23">
        <v>14</v>
      </c>
      <c r="Q12" s="23">
        <v>12</v>
      </c>
      <c r="R12" s="23">
        <v>14</v>
      </c>
      <c r="S12" s="23">
        <v>16</v>
      </c>
      <c r="T12" s="23">
        <v>17</v>
      </c>
      <c r="U12" s="23">
        <v>18</v>
      </c>
      <c r="V12" s="23">
        <v>19</v>
      </c>
      <c r="W12" s="23">
        <v>20</v>
      </c>
      <c r="X12" s="23">
        <v>21</v>
      </c>
      <c r="Y12" s="23">
        <v>22</v>
      </c>
      <c r="Z12" s="23">
        <v>23</v>
      </c>
      <c r="AA12" s="23">
        <v>24</v>
      </c>
      <c r="AB12" s="23">
        <v>25</v>
      </c>
      <c r="AC12" s="23">
        <v>24</v>
      </c>
      <c r="AD12" s="23">
        <v>25</v>
      </c>
    </row>
    <row r="13" spans="1:30" ht="15.75" customHeight="1">
      <c r="A13" s="111" t="s">
        <v>35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61"/>
      <c r="AD13" s="61"/>
    </row>
    <row r="14" spans="1:30" ht="15.75" customHeight="1">
      <c r="A14" s="111" t="s">
        <v>36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61"/>
      <c r="AD14" s="61"/>
    </row>
    <row r="15" spans="1:30" ht="15" customHeight="1">
      <c r="A15" s="112" t="s">
        <v>37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62"/>
      <c r="AD15" s="62"/>
    </row>
    <row r="16" spans="1:30" ht="15.75" customHeight="1">
      <c r="A16" s="111" t="s">
        <v>38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61"/>
      <c r="AD16" s="61"/>
    </row>
    <row r="17" spans="1:30" ht="25.5">
      <c r="A17" s="86">
        <v>1</v>
      </c>
      <c r="B17" s="123" t="s">
        <v>39</v>
      </c>
      <c r="C17" s="123"/>
      <c r="D17" s="123"/>
      <c r="E17" s="123"/>
      <c r="F17" s="123"/>
      <c r="G17" s="123"/>
      <c r="H17" s="50" t="s">
        <v>15</v>
      </c>
      <c r="I17" s="10">
        <f>I22</f>
        <v>5298124.5</v>
      </c>
      <c r="J17" s="10">
        <f t="shared" ref="I17:L18" si="0">J22</f>
        <v>2253428.1</v>
      </c>
      <c r="K17" s="10">
        <f t="shared" si="0"/>
        <v>2253428.1</v>
      </c>
      <c r="L17" s="10">
        <f t="shared" si="0"/>
        <v>2253428.1</v>
      </c>
      <c r="M17" s="10">
        <f t="shared" ref="M17:N21" si="1">M22</f>
        <v>1072008</v>
      </c>
      <c r="N17" s="10">
        <f t="shared" si="1"/>
        <v>1072008</v>
      </c>
      <c r="O17" s="10">
        <f t="shared" ref="O17:P21" si="2">O22</f>
        <v>1972688.4000000001</v>
      </c>
      <c r="P17" s="10">
        <f t="shared" si="2"/>
        <v>1972688.4000000001</v>
      </c>
      <c r="Q17" s="10">
        <f t="shared" ref="Q17:R17" si="3">Q22</f>
        <v>1620892.5</v>
      </c>
      <c r="R17" s="10">
        <f t="shared" si="3"/>
        <v>1447300.5</v>
      </c>
      <c r="S17" s="86" t="s">
        <v>16</v>
      </c>
      <c r="T17" s="86" t="s">
        <v>16</v>
      </c>
      <c r="U17" s="86" t="s">
        <v>16</v>
      </c>
      <c r="V17" s="86" t="s">
        <v>16</v>
      </c>
      <c r="W17" s="86" t="s">
        <v>16</v>
      </c>
      <c r="X17" s="86" t="s">
        <v>16</v>
      </c>
      <c r="Y17" s="86" t="s">
        <v>16</v>
      </c>
      <c r="Z17" s="86" t="s">
        <v>16</v>
      </c>
      <c r="AA17" s="86" t="s">
        <v>16</v>
      </c>
      <c r="AB17" s="86" t="s">
        <v>16</v>
      </c>
      <c r="AC17" s="86" t="s">
        <v>16</v>
      </c>
      <c r="AD17" s="86" t="s">
        <v>16</v>
      </c>
    </row>
    <row r="18" spans="1:30" ht="76.5">
      <c r="A18" s="103"/>
      <c r="B18" s="124"/>
      <c r="C18" s="124"/>
      <c r="D18" s="124"/>
      <c r="E18" s="124"/>
      <c r="F18" s="124"/>
      <c r="G18" s="124"/>
      <c r="H18" s="2" t="s">
        <v>206</v>
      </c>
      <c r="I18" s="8">
        <f t="shared" si="0"/>
        <v>167726.13</v>
      </c>
      <c r="J18" s="8">
        <f t="shared" si="0"/>
        <v>67602.850000000006</v>
      </c>
      <c r="K18" s="8">
        <f t="shared" si="0"/>
        <v>67602.850000000006</v>
      </c>
      <c r="L18" s="8">
        <f t="shared" si="0"/>
        <v>67602.850000000006</v>
      </c>
      <c r="M18" s="8">
        <f t="shared" si="1"/>
        <v>32160.240000000002</v>
      </c>
      <c r="N18" s="8">
        <f t="shared" si="1"/>
        <v>32160.240000000002</v>
      </c>
      <c r="O18" s="8">
        <f t="shared" si="2"/>
        <v>67963.040000000008</v>
      </c>
      <c r="P18" s="8">
        <f t="shared" si="2"/>
        <v>67963.040000000008</v>
      </c>
      <c r="Q18" s="8">
        <f t="shared" ref="Q18:R18" si="4">Q23</f>
        <v>94050.11</v>
      </c>
      <c r="R18" s="8">
        <f t="shared" si="4"/>
        <v>94050.11</v>
      </c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</row>
    <row r="19" spans="1:30" ht="38.25">
      <c r="A19" s="103"/>
      <c r="B19" s="124"/>
      <c r="C19" s="124"/>
      <c r="D19" s="124"/>
      <c r="E19" s="124"/>
      <c r="F19" s="124"/>
      <c r="G19" s="124"/>
      <c r="H19" s="2" t="s">
        <v>207</v>
      </c>
      <c r="I19" s="8">
        <f t="shared" ref="I19:L19" si="5">I24</f>
        <v>5130398.37</v>
      </c>
      <c r="J19" s="8">
        <f t="shared" si="5"/>
        <v>2185825.25</v>
      </c>
      <c r="K19" s="8">
        <f t="shared" si="5"/>
        <v>2185825.25</v>
      </c>
      <c r="L19" s="8">
        <f t="shared" si="5"/>
        <v>2185825.25</v>
      </c>
      <c r="M19" s="8">
        <f t="shared" si="1"/>
        <v>1039847.76</v>
      </c>
      <c r="N19" s="8">
        <f t="shared" si="1"/>
        <v>1039847.76</v>
      </c>
      <c r="O19" s="8">
        <f t="shared" si="2"/>
        <v>1904725.36</v>
      </c>
      <c r="P19" s="8">
        <f t="shared" si="2"/>
        <v>1904725.36</v>
      </c>
      <c r="Q19" s="8">
        <f t="shared" ref="Q19:R19" si="6">Q24</f>
        <v>1526842.39</v>
      </c>
      <c r="R19" s="8">
        <f t="shared" si="6"/>
        <v>1353250.39</v>
      </c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ht="53.25" customHeight="1">
      <c r="A20" s="103"/>
      <c r="B20" s="124"/>
      <c r="C20" s="124"/>
      <c r="D20" s="124"/>
      <c r="E20" s="124"/>
      <c r="F20" s="124"/>
      <c r="G20" s="124"/>
      <c r="H20" s="2" t="s">
        <v>208</v>
      </c>
      <c r="I20" s="8">
        <f t="shared" ref="I20:L20" si="7">I25</f>
        <v>0</v>
      </c>
      <c r="J20" s="8">
        <f t="shared" si="7"/>
        <v>0</v>
      </c>
      <c r="K20" s="8">
        <f t="shared" si="7"/>
        <v>0</v>
      </c>
      <c r="L20" s="8">
        <f t="shared" si="7"/>
        <v>0</v>
      </c>
      <c r="M20" s="8">
        <f t="shared" si="1"/>
        <v>0</v>
      </c>
      <c r="N20" s="8">
        <f t="shared" si="1"/>
        <v>0</v>
      </c>
      <c r="O20" s="8">
        <f t="shared" si="2"/>
        <v>0</v>
      </c>
      <c r="P20" s="8">
        <f t="shared" si="2"/>
        <v>0</v>
      </c>
      <c r="Q20" s="8">
        <f t="shared" ref="Q20:R20" si="8">Q25</f>
        <v>0</v>
      </c>
      <c r="R20" s="8">
        <f t="shared" si="8"/>
        <v>0</v>
      </c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ht="51.75" customHeight="1">
      <c r="A21" s="103"/>
      <c r="B21" s="124"/>
      <c r="C21" s="124"/>
      <c r="D21" s="124"/>
      <c r="E21" s="124"/>
      <c r="F21" s="124"/>
      <c r="G21" s="124"/>
      <c r="H21" s="2" t="s">
        <v>209</v>
      </c>
      <c r="I21" s="8">
        <f t="shared" ref="I21:L21" si="9">I26</f>
        <v>0</v>
      </c>
      <c r="J21" s="8">
        <f t="shared" si="9"/>
        <v>0</v>
      </c>
      <c r="K21" s="8">
        <f t="shared" si="9"/>
        <v>0</v>
      </c>
      <c r="L21" s="8">
        <f t="shared" si="9"/>
        <v>0</v>
      </c>
      <c r="M21" s="8">
        <f t="shared" si="1"/>
        <v>0</v>
      </c>
      <c r="N21" s="8">
        <f t="shared" si="1"/>
        <v>0</v>
      </c>
      <c r="O21" s="8">
        <f t="shared" si="2"/>
        <v>0</v>
      </c>
      <c r="P21" s="8">
        <f t="shared" si="2"/>
        <v>0</v>
      </c>
      <c r="Q21" s="8">
        <f t="shared" ref="Q21:R21" si="10">Q26</f>
        <v>0</v>
      </c>
      <c r="R21" s="8">
        <f t="shared" si="10"/>
        <v>0</v>
      </c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22" spans="1:30" ht="25.5">
      <c r="A22" s="128" t="s">
        <v>17</v>
      </c>
      <c r="B22" s="129" t="s">
        <v>40</v>
      </c>
      <c r="C22" s="70" t="s">
        <v>16</v>
      </c>
      <c r="D22" s="2" t="s">
        <v>178</v>
      </c>
      <c r="E22" s="2" t="s">
        <v>184</v>
      </c>
      <c r="F22" s="2" t="s">
        <v>185</v>
      </c>
      <c r="G22" s="26" t="s">
        <v>201</v>
      </c>
      <c r="H22" s="2" t="s">
        <v>15</v>
      </c>
      <c r="I22" s="8">
        <f t="shared" ref="I22:N22" si="11">I23+I24+I25+I26</f>
        <v>5298124.5</v>
      </c>
      <c r="J22" s="8">
        <f t="shared" si="11"/>
        <v>2253428.1</v>
      </c>
      <c r="K22" s="8">
        <f t="shared" si="11"/>
        <v>2253428.1</v>
      </c>
      <c r="L22" s="8">
        <f t="shared" si="11"/>
        <v>2253428.1</v>
      </c>
      <c r="M22" s="8">
        <f t="shared" si="11"/>
        <v>1072008</v>
      </c>
      <c r="N22" s="8">
        <f t="shared" si="11"/>
        <v>1072008</v>
      </c>
      <c r="O22" s="8">
        <f>O23+O24+O25+O26</f>
        <v>1972688.4000000001</v>
      </c>
      <c r="P22" s="8">
        <f>P23+P24+P25+P26</f>
        <v>1972688.4000000001</v>
      </c>
      <c r="Q22" s="8">
        <f>Q23+Q24+Q25+Q26</f>
        <v>1620892.5</v>
      </c>
      <c r="R22" s="8">
        <f>R23+R24+R25+R26</f>
        <v>1447300.5</v>
      </c>
      <c r="S22" s="84" t="s">
        <v>16</v>
      </c>
      <c r="T22" s="84" t="s">
        <v>16</v>
      </c>
      <c r="U22" s="84" t="s">
        <v>16</v>
      </c>
      <c r="V22" s="84" t="s">
        <v>16</v>
      </c>
      <c r="W22" s="84" t="s">
        <v>16</v>
      </c>
      <c r="X22" s="84" t="s">
        <v>16</v>
      </c>
      <c r="Y22" s="84" t="s">
        <v>16</v>
      </c>
      <c r="Z22" s="84" t="s">
        <v>16</v>
      </c>
      <c r="AA22" s="84" t="s">
        <v>16</v>
      </c>
      <c r="AB22" s="84" t="s">
        <v>16</v>
      </c>
      <c r="AC22" s="84" t="s">
        <v>16</v>
      </c>
      <c r="AD22" s="84" t="s">
        <v>16</v>
      </c>
    </row>
    <row r="23" spans="1:30">
      <c r="A23" s="128"/>
      <c r="B23" s="129"/>
      <c r="C23" s="71"/>
      <c r="D23" s="2"/>
      <c r="E23" s="2"/>
      <c r="F23" s="2"/>
      <c r="G23" s="2"/>
      <c r="H23" s="2" t="s">
        <v>23</v>
      </c>
      <c r="I23" s="8">
        <f>K23+M23+O23</f>
        <v>167726.13</v>
      </c>
      <c r="J23" s="8">
        <f>L23</f>
        <v>67602.850000000006</v>
      </c>
      <c r="K23" s="8">
        <f t="shared" ref="K23:N23" si="12">K28+K33+K38+K43+K48</f>
        <v>67602.850000000006</v>
      </c>
      <c r="L23" s="8">
        <f t="shared" si="12"/>
        <v>67602.850000000006</v>
      </c>
      <c r="M23" s="8">
        <f>M28+M33+M38+M43+M48</f>
        <v>32160.240000000002</v>
      </c>
      <c r="N23" s="8">
        <f t="shared" si="12"/>
        <v>32160.240000000002</v>
      </c>
      <c r="O23" s="8">
        <f t="shared" ref="O23:P26" si="13">O28+O33+O38+O43+O48</f>
        <v>67963.040000000008</v>
      </c>
      <c r="P23" s="8">
        <f t="shared" si="13"/>
        <v>67963.040000000008</v>
      </c>
      <c r="Q23" s="8">
        <f>Q28+Q33+Q38+Q43+Q48+Q53</f>
        <v>94050.11</v>
      </c>
      <c r="R23" s="8">
        <f>R28+R33+R38+R43+R48+R53</f>
        <v>94050.11</v>
      </c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</row>
    <row r="24" spans="1:30">
      <c r="A24" s="128"/>
      <c r="B24" s="129"/>
      <c r="C24" s="71"/>
      <c r="D24" s="2"/>
      <c r="E24" s="2"/>
      <c r="F24" s="2"/>
      <c r="G24" s="2"/>
      <c r="H24" s="2" t="s">
        <v>27</v>
      </c>
      <c r="I24" s="8">
        <f>K24+M24+O24</f>
        <v>5130398.37</v>
      </c>
      <c r="J24" s="8">
        <f>L24</f>
        <v>2185825.25</v>
      </c>
      <c r="K24" s="8">
        <f t="shared" ref="K24:L26" si="14">K29+K34+K39+K44+K49</f>
        <v>2185825.25</v>
      </c>
      <c r="L24" s="8">
        <f t="shared" si="14"/>
        <v>2185825.25</v>
      </c>
      <c r="M24" s="8">
        <f t="shared" ref="M24:N26" si="15">M29+M34+M39+M44+M49</f>
        <v>1039847.76</v>
      </c>
      <c r="N24" s="8">
        <f t="shared" si="15"/>
        <v>1039847.76</v>
      </c>
      <c r="O24" s="8">
        <f t="shared" si="13"/>
        <v>1904725.36</v>
      </c>
      <c r="P24" s="8">
        <f t="shared" si="13"/>
        <v>1904725.36</v>
      </c>
      <c r="Q24" s="8">
        <f t="shared" ref="Q24:R26" si="16">Q29+Q34+Q39+Q44+Q49+Q54</f>
        <v>1526842.39</v>
      </c>
      <c r="R24" s="8">
        <f t="shared" si="16"/>
        <v>1353250.39</v>
      </c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</row>
    <row r="25" spans="1:30">
      <c r="A25" s="128"/>
      <c r="B25" s="129"/>
      <c r="C25" s="71"/>
      <c r="D25" s="2"/>
      <c r="E25" s="2"/>
      <c r="F25" s="2"/>
      <c r="G25" s="2"/>
      <c r="H25" s="2" t="s">
        <v>24</v>
      </c>
      <c r="I25" s="8">
        <f>K25+M25</f>
        <v>0</v>
      </c>
      <c r="J25" s="8">
        <f>L25</f>
        <v>0</v>
      </c>
      <c r="K25" s="8">
        <f t="shared" si="14"/>
        <v>0</v>
      </c>
      <c r="L25" s="8">
        <f t="shared" si="14"/>
        <v>0</v>
      </c>
      <c r="M25" s="8">
        <f t="shared" si="15"/>
        <v>0</v>
      </c>
      <c r="N25" s="8">
        <f t="shared" si="15"/>
        <v>0</v>
      </c>
      <c r="O25" s="8">
        <f t="shared" si="13"/>
        <v>0</v>
      </c>
      <c r="P25" s="8">
        <f t="shared" si="13"/>
        <v>0</v>
      </c>
      <c r="Q25" s="8">
        <f t="shared" si="16"/>
        <v>0</v>
      </c>
      <c r="R25" s="8">
        <f t="shared" si="16"/>
        <v>0</v>
      </c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</row>
    <row r="26" spans="1:30" ht="25.5" customHeight="1">
      <c r="A26" s="128"/>
      <c r="B26" s="129"/>
      <c r="C26" s="72"/>
      <c r="D26" s="2"/>
      <c r="E26" s="2"/>
      <c r="F26" s="2"/>
      <c r="G26" s="2"/>
      <c r="H26" s="2" t="s">
        <v>25</v>
      </c>
      <c r="I26" s="8">
        <f>K26+M26</f>
        <v>0</v>
      </c>
      <c r="J26" s="8">
        <f>L26</f>
        <v>0</v>
      </c>
      <c r="K26" s="8">
        <f t="shared" si="14"/>
        <v>0</v>
      </c>
      <c r="L26" s="8">
        <f t="shared" si="14"/>
        <v>0</v>
      </c>
      <c r="M26" s="8">
        <f t="shared" si="15"/>
        <v>0</v>
      </c>
      <c r="N26" s="8">
        <f t="shared" si="15"/>
        <v>0</v>
      </c>
      <c r="O26" s="8">
        <f t="shared" si="13"/>
        <v>0</v>
      </c>
      <c r="P26" s="8">
        <f t="shared" si="13"/>
        <v>0</v>
      </c>
      <c r="Q26" s="8">
        <f t="shared" si="16"/>
        <v>0</v>
      </c>
      <c r="R26" s="8">
        <f t="shared" si="16"/>
        <v>0</v>
      </c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ht="16.5" hidden="1" customHeight="1">
      <c r="A27" s="87" t="s">
        <v>18</v>
      </c>
      <c r="B27" s="89" t="s">
        <v>45</v>
      </c>
      <c r="C27" s="84"/>
      <c r="D27" s="84"/>
      <c r="E27" s="84"/>
      <c r="F27" s="84"/>
      <c r="G27" s="84"/>
      <c r="H27" s="2" t="s">
        <v>15</v>
      </c>
      <c r="I27" s="8">
        <f t="shared" ref="I27:L27" si="17">I28+I29+I30+I31</f>
        <v>0</v>
      </c>
      <c r="J27" s="8">
        <f t="shared" si="17"/>
        <v>0</v>
      </c>
      <c r="K27" s="8">
        <f t="shared" si="17"/>
        <v>0</v>
      </c>
      <c r="L27" s="8">
        <f t="shared" si="17"/>
        <v>0</v>
      </c>
      <c r="M27" s="8">
        <f t="shared" ref="M27:P27" si="18">M28+M29+M30+M31</f>
        <v>0</v>
      </c>
      <c r="N27" s="8">
        <f t="shared" si="18"/>
        <v>0</v>
      </c>
      <c r="O27" s="8">
        <f t="shared" si="18"/>
        <v>0</v>
      </c>
      <c r="P27" s="8">
        <f t="shared" si="18"/>
        <v>0</v>
      </c>
      <c r="Q27" s="8">
        <f t="shared" ref="Q27:R27" si="19">Q28+Q29+Q30+Q31</f>
        <v>0</v>
      </c>
      <c r="R27" s="8">
        <f t="shared" si="19"/>
        <v>0</v>
      </c>
      <c r="S27" s="84" t="s">
        <v>46</v>
      </c>
      <c r="T27" s="84" t="s">
        <v>50</v>
      </c>
      <c r="U27" s="84">
        <f>W27</f>
        <v>5</v>
      </c>
      <c r="V27" s="84">
        <f>X27</f>
        <v>0</v>
      </c>
      <c r="W27" s="84">
        <v>5</v>
      </c>
      <c r="X27" s="84">
        <v>0</v>
      </c>
      <c r="Y27" s="84">
        <v>5</v>
      </c>
      <c r="Z27" s="84">
        <v>0</v>
      </c>
      <c r="AA27" s="84">
        <v>5</v>
      </c>
      <c r="AB27" s="84">
        <v>0</v>
      </c>
      <c r="AC27" s="84">
        <v>5</v>
      </c>
      <c r="AD27" s="84">
        <v>0</v>
      </c>
    </row>
    <row r="28" spans="1:30" hidden="1">
      <c r="A28" s="88"/>
      <c r="B28" s="89"/>
      <c r="C28" s="85"/>
      <c r="D28" s="85"/>
      <c r="E28" s="85"/>
      <c r="F28" s="85"/>
      <c r="G28" s="85"/>
      <c r="H28" s="2" t="s">
        <v>23</v>
      </c>
      <c r="I28" s="8">
        <f t="shared" ref="I28:J31" si="20">K28</f>
        <v>0</v>
      </c>
      <c r="J28" s="8">
        <f t="shared" si="20"/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</row>
    <row r="29" spans="1:30" hidden="1">
      <c r="A29" s="88"/>
      <c r="B29" s="89"/>
      <c r="C29" s="85"/>
      <c r="D29" s="85"/>
      <c r="E29" s="85"/>
      <c r="F29" s="85"/>
      <c r="G29" s="85"/>
      <c r="H29" s="2" t="s">
        <v>27</v>
      </c>
      <c r="I29" s="8">
        <f t="shared" si="20"/>
        <v>0</v>
      </c>
      <c r="J29" s="8">
        <f t="shared" si="20"/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</row>
    <row r="30" spans="1:30" hidden="1">
      <c r="A30" s="88"/>
      <c r="B30" s="89"/>
      <c r="C30" s="85"/>
      <c r="D30" s="85"/>
      <c r="E30" s="85"/>
      <c r="F30" s="85"/>
      <c r="G30" s="85"/>
      <c r="H30" s="2" t="s">
        <v>24</v>
      </c>
      <c r="I30" s="8">
        <f t="shared" si="20"/>
        <v>0</v>
      </c>
      <c r="J30" s="8">
        <f t="shared" si="20"/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</row>
    <row r="31" spans="1:30" hidden="1">
      <c r="A31" s="88"/>
      <c r="B31" s="89"/>
      <c r="C31" s="86"/>
      <c r="D31" s="86"/>
      <c r="E31" s="86"/>
      <c r="F31" s="86"/>
      <c r="G31" s="86"/>
      <c r="H31" s="2" t="s">
        <v>25</v>
      </c>
      <c r="I31" s="8">
        <f t="shared" si="20"/>
        <v>0</v>
      </c>
      <c r="J31" s="8">
        <f t="shared" si="20"/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ht="16.5" customHeight="1">
      <c r="A32" s="87" t="s">
        <v>41</v>
      </c>
      <c r="B32" s="89" t="s">
        <v>250</v>
      </c>
      <c r="C32" s="70">
        <v>502</v>
      </c>
      <c r="D32" s="2" t="s">
        <v>178</v>
      </c>
      <c r="E32" s="2" t="s">
        <v>184</v>
      </c>
      <c r="F32" s="2" t="s">
        <v>185</v>
      </c>
      <c r="G32" s="2" t="s">
        <v>205</v>
      </c>
      <c r="H32" s="2" t="s">
        <v>15</v>
      </c>
      <c r="I32" s="8">
        <f t="shared" ref="I32:N32" si="21">I33+I34+I35+I36</f>
        <v>3384345.1399999997</v>
      </c>
      <c r="J32" s="8">
        <f t="shared" si="21"/>
        <v>3325436.0999999996</v>
      </c>
      <c r="K32" s="8">
        <f t="shared" si="21"/>
        <v>2253428.1</v>
      </c>
      <c r="L32" s="8">
        <f t="shared" si="21"/>
        <v>2253428.1</v>
      </c>
      <c r="M32" s="7">
        <f t="shared" si="21"/>
        <v>1072008</v>
      </c>
      <c r="N32" s="7">
        <f t="shared" si="21"/>
        <v>1072008</v>
      </c>
      <c r="O32" s="8">
        <f>O33+O34+O35+O36</f>
        <v>1963634.4000000001</v>
      </c>
      <c r="P32" s="8">
        <f>P33+P34+P35+P36</f>
        <v>1963634.4000000001</v>
      </c>
      <c r="Q32" s="8">
        <f>Q33+Q34+Q35+Q36</f>
        <v>1395103.5</v>
      </c>
      <c r="R32" s="8">
        <f>R33+R34+R35+R36</f>
        <v>1395103.5</v>
      </c>
      <c r="S32" s="84" t="s">
        <v>48</v>
      </c>
      <c r="T32" s="84" t="s">
        <v>50</v>
      </c>
      <c r="U32" s="84">
        <f>W32+Y32</f>
        <v>4</v>
      </c>
      <c r="V32" s="84">
        <f>X32+Z32</f>
        <v>3</v>
      </c>
      <c r="W32" s="84">
        <v>2</v>
      </c>
      <c r="X32" s="84">
        <v>2</v>
      </c>
      <c r="Y32" s="84">
        <v>2</v>
      </c>
      <c r="Z32" s="84">
        <v>1</v>
      </c>
      <c r="AA32" s="84">
        <v>2</v>
      </c>
      <c r="AB32" s="84">
        <v>2</v>
      </c>
      <c r="AC32" s="84">
        <v>2</v>
      </c>
      <c r="AD32" s="84">
        <v>2</v>
      </c>
    </row>
    <row r="33" spans="1:30">
      <c r="A33" s="88"/>
      <c r="B33" s="89"/>
      <c r="C33" s="71"/>
      <c r="D33" s="4"/>
      <c r="E33" s="5"/>
      <c r="F33" s="4"/>
      <c r="G33" s="6"/>
      <c r="H33" s="2" t="s">
        <v>23</v>
      </c>
      <c r="I33" s="8">
        <f>K33+M33+O33</f>
        <v>158672.13</v>
      </c>
      <c r="J33" s="8">
        <f>L33+N33</f>
        <v>99763.090000000011</v>
      </c>
      <c r="K33" s="8">
        <v>67602.850000000006</v>
      </c>
      <c r="L33" s="8">
        <v>67602.850000000006</v>
      </c>
      <c r="M33" s="12">
        <v>32160.240000000002</v>
      </c>
      <c r="N33" s="12">
        <v>32160.240000000002</v>
      </c>
      <c r="O33" s="15">
        <f>100000-41090.96</f>
        <v>58909.04</v>
      </c>
      <c r="P33" s="15">
        <f>100000-41090.96</f>
        <v>58909.04</v>
      </c>
      <c r="Q33" s="15">
        <v>41853.11</v>
      </c>
      <c r="R33" s="15">
        <v>41853.11</v>
      </c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</row>
    <row r="34" spans="1:30">
      <c r="A34" s="88"/>
      <c r="B34" s="89"/>
      <c r="C34" s="71"/>
      <c r="D34" s="4"/>
      <c r="E34" s="5"/>
      <c r="F34" s="4"/>
      <c r="G34" s="6"/>
      <c r="H34" s="2" t="s">
        <v>27</v>
      </c>
      <c r="I34" s="8">
        <f>K34+M34</f>
        <v>3225673.01</v>
      </c>
      <c r="J34" s="8">
        <f>L34+N34</f>
        <v>3225673.01</v>
      </c>
      <c r="K34" s="8">
        <v>2185825.25</v>
      </c>
      <c r="L34" s="8">
        <v>2185825.25</v>
      </c>
      <c r="M34" s="12">
        <v>1039847.76</v>
      </c>
      <c r="N34" s="12">
        <v>1039847.76</v>
      </c>
      <c r="O34" s="15">
        <v>1904725.36</v>
      </c>
      <c r="P34" s="15">
        <v>1904725.36</v>
      </c>
      <c r="Q34" s="15">
        <v>1353250.39</v>
      </c>
      <c r="R34" s="15">
        <v>1353250.39</v>
      </c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</row>
    <row r="35" spans="1:30">
      <c r="A35" s="88"/>
      <c r="B35" s="89"/>
      <c r="C35" s="71"/>
      <c r="D35" s="4"/>
      <c r="E35" s="5"/>
      <c r="F35" s="4"/>
      <c r="G35" s="6"/>
      <c r="H35" s="2" t="s">
        <v>24</v>
      </c>
      <c r="I35" s="8">
        <f>K35+M35</f>
        <v>0</v>
      </c>
      <c r="J35" s="8">
        <f>L35+N35</f>
        <v>0</v>
      </c>
      <c r="K35" s="8">
        <v>0</v>
      </c>
      <c r="L35" s="8"/>
      <c r="M35" s="7">
        <v>0</v>
      </c>
      <c r="N35" s="7"/>
      <c r="O35" s="8">
        <v>0</v>
      </c>
      <c r="P35" s="8"/>
      <c r="Q35" s="8">
        <v>0</v>
      </c>
      <c r="R35" s="8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</row>
    <row r="36" spans="1:30" ht="63.75" customHeight="1">
      <c r="A36" s="88"/>
      <c r="B36" s="89"/>
      <c r="C36" s="72"/>
      <c r="D36" s="4"/>
      <c r="E36" s="5"/>
      <c r="F36" s="4"/>
      <c r="G36" s="6"/>
      <c r="H36" s="2" t="s">
        <v>25</v>
      </c>
      <c r="I36" s="8">
        <f>K36+M36</f>
        <v>0</v>
      </c>
      <c r="J36" s="8">
        <f>L36+N36</f>
        <v>0</v>
      </c>
      <c r="K36" s="8">
        <v>0</v>
      </c>
      <c r="L36" s="8"/>
      <c r="M36" s="7">
        <v>0</v>
      </c>
      <c r="N36" s="7"/>
      <c r="O36" s="8">
        <v>0</v>
      </c>
      <c r="P36" s="8"/>
      <c r="Q36" s="8">
        <v>0</v>
      </c>
      <c r="R36" s="8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ht="16.5" hidden="1" customHeight="1">
      <c r="A37" s="87" t="s">
        <v>42</v>
      </c>
      <c r="B37" s="89" t="s">
        <v>49</v>
      </c>
      <c r="C37" s="84"/>
      <c r="D37" s="84"/>
      <c r="E37" s="84"/>
      <c r="F37" s="84"/>
      <c r="G37" s="84"/>
      <c r="H37" s="2" t="s">
        <v>15</v>
      </c>
      <c r="I37" s="8">
        <f t="shared" ref="I37:L37" si="22">I38+I39+I40+I41</f>
        <v>0</v>
      </c>
      <c r="J37" s="8">
        <f t="shared" si="22"/>
        <v>0</v>
      </c>
      <c r="K37" s="8">
        <f t="shared" si="22"/>
        <v>0</v>
      </c>
      <c r="L37" s="8">
        <f t="shared" si="22"/>
        <v>0</v>
      </c>
      <c r="M37" s="8">
        <f t="shared" ref="M37:P37" si="23">M38+M39+M40+M41</f>
        <v>0</v>
      </c>
      <c r="N37" s="8">
        <f t="shared" si="23"/>
        <v>0</v>
      </c>
      <c r="O37" s="8">
        <f t="shared" si="23"/>
        <v>0</v>
      </c>
      <c r="P37" s="8">
        <f t="shared" si="23"/>
        <v>0</v>
      </c>
      <c r="Q37" s="8">
        <f t="shared" ref="Q37:R37" si="24">Q38+Q39+Q40+Q41</f>
        <v>0</v>
      </c>
      <c r="R37" s="8">
        <f t="shared" si="24"/>
        <v>0</v>
      </c>
      <c r="S37" s="84" t="s">
        <v>48</v>
      </c>
      <c r="T37" s="84" t="s">
        <v>50</v>
      </c>
      <c r="U37" s="84">
        <f>W37</f>
        <v>0</v>
      </c>
      <c r="V37" s="84">
        <f>X37</f>
        <v>0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</row>
    <row r="38" spans="1:30" hidden="1">
      <c r="A38" s="88"/>
      <c r="B38" s="89"/>
      <c r="C38" s="85"/>
      <c r="D38" s="85"/>
      <c r="E38" s="85"/>
      <c r="F38" s="85"/>
      <c r="G38" s="85"/>
      <c r="H38" s="2" t="s">
        <v>23</v>
      </c>
      <c r="I38" s="8">
        <f t="shared" ref="I38:J41" si="25">K38</f>
        <v>0</v>
      </c>
      <c r="J38" s="8">
        <f t="shared" si="25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</row>
    <row r="39" spans="1:30" hidden="1">
      <c r="A39" s="88"/>
      <c r="B39" s="89"/>
      <c r="C39" s="85"/>
      <c r="D39" s="85"/>
      <c r="E39" s="85"/>
      <c r="F39" s="85"/>
      <c r="G39" s="85"/>
      <c r="H39" s="2" t="s">
        <v>27</v>
      </c>
      <c r="I39" s="8">
        <f t="shared" si="25"/>
        <v>0</v>
      </c>
      <c r="J39" s="8">
        <f t="shared" si="25"/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</row>
    <row r="40" spans="1:30" hidden="1">
      <c r="A40" s="88"/>
      <c r="B40" s="89"/>
      <c r="C40" s="85"/>
      <c r="D40" s="85"/>
      <c r="E40" s="85"/>
      <c r="F40" s="85"/>
      <c r="G40" s="85"/>
      <c r="H40" s="2" t="s">
        <v>24</v>
      </c>
      <c r="I40" s="8">
        <f t="shared" si="25"/>
        <v>0</v>
      </c>
      <c r="J40" s="8">
        <f t="shared" si="25"/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</row>
    <row r="41" spans="1:30" ht="66" hidden="1" customHeight="1">
      <c r="A41" s="88"/>
      <c r="B41" s="89"/>
      <c r="C41" s="86"/>
      <c r="D41" s="86"/>
      <c r="E41" s="86"/>
      <c r="F41" s="86"/>
      <c r="G41" s="86"/>
      <c r="H41" s="2" t="s">
        <v>25</v>
      </c>
      <c r="I41" s="8">
        <f t="shared" si="25"/>
        <v>0</v>
      </c>
      <c r="J41" s="8">
        <f t="shared" si="25"/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ht="16.5" customHeight="1">
      <c r="A42" s="87" t="s">
        <v>43</v>
      </c>
      <c r="B42" s="89" t="s">
        <v>51</v>
      </c>
      <c r="C42" s="70">
        <v>502</v>
      </c>
      <c r="D42" s="84">
        <v>24</v>
      </c>
      <c r="E42" s="84">
        <v>1</v>
      </c>
      <c r="F42" s="125" t="s">
        <v>185</v>
      </c>
      <c r="G42" s="84">
        <v>10040</v>
      </c>
      <c r="H42" s="2" t="s">
        <v>15</v>
      </c>
      <c r="I42" s="8">
        <f t="shared" ref="I42:L42" si="26">I43+I44+I45+I46</f>
        <v>0</v>
      </c>
      <c r="J42" s="8">
        <f t="shared" si="26"/>
        <v>0</v>
      </c>
      <c r="K42" s="8">
        <f t="shared" si="26"/>
        <v>0</v>
      </c>
      <c r="L42" s="8">
        <f t="shared" si="26"/>
        <v>0</v>
      </c>
      <c r="M42" s="8">
        <f t="shared" ref="M42:P42" si="27">M43+M44+M45+M46</f>
        <v>0</v>
      </c>
      <c r="N42" s="8">
        <f t="shared" si="27"/>
        <v>0</v>
      </c>
      <c r="O42" s="8">
        <f t="shared" si="27"/>
        <v>9054</v>
      </c>
      <c r="P42" s="8">
        <f t="shared" si="27"/>
        <v>9054</v>
      </c>
      <c r="Q42" s="8">
        <f>Q43+Q44+Q45+Q46</f>
        <v>52197</v>
      </c>
      <c r="R42" s="8">
        <f t="shared" ref="R42" si="28">R43+R44+R45+R46</f>
        <v>52197</v>
      </c>
      <c r="S42" s="70" t="s">
        <v>31</v>
      </c>
      <c r="T42" s="70" t="s">
        <v>313</v>
      </c>
      <c r="U42" s="70" t="s">
        <v>21</v>
      </c>
      <c r="V42" s="70" t="s">
        <v>21</v>
      </c>
      <c r="W42" s="70" t="s">
        <v>21</v>
      </c>
      <c r="X42" s="70" t="s">
        <v>21</v>
      </c>
      <c r="Y42" s="70" t="s">
        <v>21</v>
      </c>
      <c r="Z42" s="70" t="s">
        <v>21</v>
      </c>
      <c r="AA42" s="70" t="s">
        <v>21</v>
      </c>
      <c r="AB42" s="70" t="s">
        <v>21</v>
      </c>
      <c r="AC42" s="70">
        <v>100</v>
      </c>
      <c r="AD42" s="70">
        <v>0</v>
      </c>
    </row>
    <row r="43" spans="1:30">
      <c r="A43" s="88"/>
      <c r="B43" s="89"/>
      <c r="C43" s="71"/>
      <c r="D43" s="85"/>
      <c r="E43" s="85"/>
      <c r="F43" s="126"/>
      <c r="G43" s="85"/>
      <c r="H43" s="2" t="s">
        <v>23</v>
      </c>
      <c r="I43" s="8">
        <f t="shared" ref="I43:J46" si="29">K43</f>
        <v>0</v>
      </c>
      <c r="J43" s="8">
        <f t="shared" si="29"/>
        <v>0</v>
      </c>
      <c r="K43" s="8">
        <v>0</v>
      </c>
      <c r="L43" s="8">
        <v>0</v>
      </c>
      <c r="M43" s="8">
        <v>0</v>
      </c>
      <c r="N43" s="8">
        <v>0</v>
      </c>
      <c r="O43" s="8">
        <v>9054</v>
      </c>
      <c r="P43" s="8">
        <v>9054</v>
      </c>
      <c r="Q43" s="8">
        <v>52197</v>
      </c>
      <c r="R43" s="8">
        <v>52197</v>
      </c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</row>
    <row r="44" spans="1:30">
      <c r="A44" s="88"/>
      <c r="B44" s="89"/>
      <c r="C44" s="71"/>
      <c r="D44" s="85"/>
      <c r="E44" s="85"/>
      <c r="F44" s="126"/>
      <c r="G44" s="85"/>
      <c r="H44" s="2" t="s">
        <v>27</v>
      </c>
      <c r="I44" s="8">
        <f t="shared" si="29"/>
        <v>0</v>
      </c>
      <c r="J44" s="8">
        <f t="shared" si="29"/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</row>
    <row r="45" spans="1:30">
      <c r="A45" s="88"/>
      <c r="B45" s="89"/>
      <c r="C45" s="71"/>
      <c r="D45" s="85"/>
      <c r="E45" s="85"/>
      <c r="F45" s="126"/>
      <c r="G45" s="85"/>
      <c r="H45" s="2" t="s">
        <v>24</v>
      </c>
      <c r="I45" s="8">
        <f t="shared" si="29"/>
        <v>0</v>
      </c>
      <c r="J45" s="8">
        <f t="shared" si="29"/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</row>
    <row r="46" spans="1:30" ht="34.5" customHeight="1">
      <c r="A46" s="88"/>
      <c r="B46" s="89"/>
      <c r="C46" s="72"/>
      <c r="D46" s="86"/>
      <c r="E46" s="86"/>
      <c r="F46" s="127"/>
      <c r="G46" s="86"/>
      <c r="H46" s="2" t="s">
        <v>25</v>
      </c>
      <c r="I46" s="8">
        <f t="shared" si="29"/>
        <v>0</v>
      </c>
      <c r="J46" s="8">
        <f t="shared" si="29"/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</row>
    <row r="47" spans="1:30" ht="16.5" hidden="1" customHeight="1">
      <c r="A47" s="87" t="s">
        <v>44</v>
      </c>
      <c r="B47" s="89" t="s">
        <v>52</v>
      </c>
      <c r="C47" s="84"/>
      <c r="D47" s="84"/>
      <c r="E47" s="84"/>
      <c r="F47" s="84"/>
      <c r="G47" s="84"/>
      <c r="H47" s="2" t="s">
        <v>15</v>
      </c>
      <c r="I47" s="8">
        <f t="shared" ref="I47:L47" si="30">I48+I49+I50+I51</f>
        <v>0</v>
      </c>
      <c r="J47" s="8">
        <f t="shared" si="30"/>
        <v>0</v>
      </c>
      <c r="K47" s="8">
        <f t="shared" si="30"/>
        <v>0</v>
      </c>
      <c r="L47" s="8">
        <f t="shared" si="30"/>
        <v>0</v>
      </c>
      <c r="M47" s="8">
        <f t="shared" ref="M47:P47" si="31">M48+M49+M50+M51</f>
        <v>0</v>
      </c>
      <c r="N47" s="8">
        <f t="shared" si="31"/>
        <v>0</v>
      </c>
      <c r="O47" s="8">
        <f t="shared" si="31"/>
        <v>0</v>
      </c>
      <c r="P47" s="8">
        <f t="shared" si="31"/>
        <v>0</v>
      </c>
      <c r="Q47" s="8">
        <f t="shared" ref="Q47:R47" si="32">Q48+Q49+Q50+Q51</f>
        <v>0</v>
      </c>
      <c r="R47" s="8">
        <f t="shared" si="32"/>
        <v>0</v>
      </c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</row>
    <row r="48" spans="1:30" ht="15" hidden="1" customHeight="1">
      <c r="A48" s="88"/>
      <c r="B48" s="89"/>
      <c r="C48" s="85"/>
      <c r="D48" s="85"/>
      <c r="E48" s="85"/>
      <c r="F48" s="85"/>
      <c r="G48" s="85"/>
      <c r="H48" s="2" t="s">
        <v>23</v>
      </c>
      <c r="I48" s="8">
        <f t="shared" ref="I48:J51" si="33">K48</f>
        <v>0</v>
      </c>
      <c r="J48" s="8">
        <f t="shared" si="33"/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</row>
    <row r="49" spans="1:31" ht="15" hidden="1" customHeight="1">
      <c r="A49" s="88"/>
      <c r="B49" s="89"/>
      <c r="C49" s="85"/>
      <c r="D49" s="85"/>
      <c r="E49" s="85"/>
      <c r="F49" s="85"/>
      <c r="G49" s="85"/>
      <c r="H49" s="2" t="s">
        <v>27</v>
      </c>
      <c r="I49" s="8">
        <f t="shared" si="33"/>
        <v>0</v>
      </c>
      <c r="J49" s="8">
        <f t="shared" si="33"/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</row>
    <row r="50" spans="1:31" ht="15" hidden="1" customHeight="1">
      <c r="A50" s="88"/>
      <c r="B50" s="89"/>
      <c r="C50" s="85"/>
      <c r="D50" s="85"/>
      <c r="E50" s="85"/>
      <c r="F50" s="85"/>
      <c r="G50" s="85"/>
      <c r="H50" s="2" t="s">
        <v>24</v>
      </c>
      <c r="I50" s="8">
        <f t="shared" si="33"/>
        <v>0</v>
      </c>
      <c r="J50" s="8">
        <f t="shared" si="33"/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</row>
    <row r="51" spans="1:31" ht="34.5" hidden="1" customHeight="1">
      <c r="A51" s="88"/>
      <c r="B51" s="89"/>
      <c r="C51" s="86"/>
      <c r="D51" s="86"/>
      <c r="E51" s="86"/>
      <c r="F51" s="86"/>
      <c r="G51" s="86"/>
      <c r="H51" s="2" t="s">
        <v>25</v>
      </c>
      <c r="I51" s="8">
        <f t="shared" si="33"/>
        <v>0</v>
      </c>
      <c r="J51" s="8">
        <f t="shared" si="33"/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</row>
    <row r="52" spans="1:31" ht="16.5" customHeight="1">
      <c r="A52" s="87" t="s">
        <v>252</v>
      </c>
      <c r="B52" s="89" t="s">
        <v>253</v>
      </c>
      <c r="C52" s="84">
        <v>502</v>
      </c>
      <c r="D52" s="84">
        <v>24</v>
      </c>
      <c r="E52" s="84">
        <v>1</v>
      </c>
      <c r="F52" s="84">
        <v>1</v>
      </c>
      <c r="G52" s="84">
        <v>72590</v>
      </c>
      <c r="H52" s="58" t="s">
        <v>15</v>
      </c>
      <c r="I52" s="8">
        <f t="shared" ref="I52:R52" si="34">I53+I54+I55+I56</f>
        <v>0</v>
      </c>
      <c r="J52" s="8">
        <f t="shared" si="34"/>
        <v>0</v>
      </c>
      <c r="K52" s="8">
        <f t="shared" si="34"/>
        <v>0</v>
      </c>
      <c r="L52" s="8">
        <f t="shared" si="34"/>
        <v>0</v>
      </c>
      <c r="M52" s="8">
        <f t="shared" si="34"/>
        <v>0</v>
      </c>
      <c r="N52" s="8">
        <f t="shared" si="34"/>
        <v>0</v>
      </c>
      <c r="O52" s="8">
        <f t="shared" si="34"/>
        <v>0</v>
      </c>
      <c r="P52" s="8">
        <f t="shared" si="34"/>
        <v>0</v>
      </c>
      <c r="Q52" s="8">
        <f t="shared" si="34"/>
        <v>173592</v>
      </c>
      <c r="R52" s="8">
        <f t="shared" si="34"/>
        <v>0</v>
      </c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</row>
    <row r="53" spans="1:31">
      <c r="A53" s="88"/>
      <c r="B53" s="89"/>
      <c r="C53" s="85"/>
      <c r="D53" s="85"/>
      <c r="E53" s="85"/>
      <c r="F53" s="85"/>
      <c r="G53" s="85"/>
      <c r="H53" s="58" t="s">
        <v>23</v>
      </c>
      <c r="I53" s="8">
        <f t="shared" ref="I53:J56" si="35">K53</f>
        <v>0</v>
      </c>
      <c r="J53" s="8">
        <f t="shared" si="35"/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</row>
    <row r="54" spans="1:31">
      <c r="A54" s="88"/>
      <c r="B54" s="89"/>
      <c r="C54" s="85"/>
      <c r="D54" s="85"/>
      <c r="E54" s="85"/>
      <c r="F54" s="85"/>
      <c r="G54" s="85"/>
      <c r="H54" s="58" t="s">
        <v>27</v>
      </c>
      <c r="I54" s="8">
        <f t="shared" si="35"/>
        <v>0</v>
      </c>
      <c r="J54" s="8">
        <f t="shared" si="35"/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173592</v>
      </c>
      <c r="R54" s="8">
        <v>0</v>
      </c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</row>
    <row r="55" spans="1:31">
      <c r="A55" s="88"/>
      <c r="B55" s="89"/>
      <c r="C55" s="85"/>
      <c r="D55" s="85"/>
      <c r="E55" s="85"/>
      <c r="F55" s="85"/>
      <c r="G55" s="85"/>
      <c r="H55" s="58" t="s">
        <v>24</v>
      </c>
      <c r="I55" s="8">
        <f t="shared" si="35"/>
        <v>0</v>
      </c>
      <c r="J55" s="8">
        <f t="shared" si="35"/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</row>
    <row r="56" spans="1:31" ht="48.75" customHeight="1">
      <c r="A56" s="88"/>
      <c r="B56" s="89"/>
      <c r="C56" s="86"/>
      <c r="D56" s="86"/>
      <c r="E56" s="86"/>
      <c r="F56" s="86"/>
      <c r="G56" s="86"/>
      <c r="H56" s="58" t="s">
        <v>25</v>
      </c>
      <c r="I56" s="8">
        <f t="shared" si="35"/>
        <v>0</v>
      </c>
      <c r="J56" s="8">
        <f t="shared" si="35"/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</row>
    <row r="57" spans="1:31" ht="25.5">
      <c r="A57" s="160" t="s">
        <v>26</v>
      </c>
      <c r="B57" s="160"/>
      <c r="C57" s="84"/>
      <c r="D57" s="84">
        <v>24</v>
      </c>
      <c r="E57" s="84">
        <v>1</v>
      </c>
      <c r="F57" s="26" t="s">
        <v>180</v>
      </c>
      <c r="G57" s="26" t="s">
        <v>201</v>
      </c>
      <c r="H57" s="2" t="s">
        <v>15</v>
      </c>
      <c r="I57" s="8">
        <f t="shared" ref="I57:L57" si="36">I58+I59+I60+I61</f>
        <v>2253428.1</v>
      </c>
      <c r="J57" s="8">
        <f t="shared" si="36"/>
        <v>2253428.1</v>
      </c>
      <c r="K57" s="8">
        <f t="shared" si="36"/>
        <v>2253428.1</v>
      </c>
      <c r="L57" s="8">
        <f t="shared" si="36"/>
        <v>2253428.1</v>
      </c>
      <c r="M57" s="8">
        <f t="shared" ref="M57:P57" si="37">M58+M59+M60+M61</f>
        <v>1072008</v>
      </c>
      <c r="N57" s="8">
        <f t="shared" si="37"/>
        <v>1072008</v>
      </c>
      <c r="O57" s="8">
        <f t="shared" si="37"/>
        <v>1972688.4000000001</v>
      </c>
      <c r="P57" s="8">
        <f t="shared" si="37"/>
        <v>1972688.4000000001</v>
      </c>
      <c r="Q57" s="8">
        <f t="shared" ref="Q57:R57" si="38">Q58+Q59+Q60+Q61</f>
        <v>1620892.5</v>
      </c>
      <c r="R57" s="8">
        <f t="shared" si="38"/>
        <v>1447300.5</v>
      </c>
      <c r="S57" s="84" t="s">
        <v>16</v>
      </c>
      <c r="T57" s="84" t="s">
        <v>16</v>
      </c>
      <c r="U57" s="84" t="s">
        <v>16</v>
      </c>
      <c r="V57" s="84" t="s">
        <v>16</v>
      </c>
      <c r="W57" s="84" t="s">
        <v>16</v>
      </c>
      <c r="X57" s="84" t="s">
        <v>16</v>
      </c>
      <c r="Y57" s="84" t="s">
        <v>16</v>
      </c>
      <c r="Z57" s="84" t="s">
        <v>16</v>
      </c>
      <c r="AA57" s="84" t="s">
        <v>16</v>
      </c>
      <c r="AB57" s="84" t="s">
        <v>16</v>
      </c>
      <c r="AC57" s="84" t="s">
        <v>16</v>
      </c>
      <c r="AD57" s="84" t="s">
        <v>16</v>
      </c>
    </row>
    <row r="58" spans="1:31">
      <c r="A58" s="160"/>
      <c r="B58" s="160"/>
      <c r="C58" s="85"/>
      <c r="D58" s="85"/>
      <c r="E58" s="85"/>
      <c r="F58" s="2"/>
      <c r="G58" s="26"/>
      <c r="H58" s="2" t="s">
        <v>23</v>
      </c>
      <c r="I58" s="8">
        <f t="shared" ref="I58:J61" si="39">K58</f>
        <v>67602.850000000006</v>
      </c>
      <c r="J58" s="8">
        <f t="shared" si="39"/>
        <v>67602.850000000006</v>
      </c>
      <c r="K58" s="8">
        <f t="shared" ref="K58:R61" si="40">K18</f>
        <v>67602.850000000006</v>
      </c>
      <c r="L58" s="8">
        <f t="shared" si="40"/>
        <v>67602.850000000006</v>
      </c>
      <c r="M58" s="8">
        <f t="shared" si="40"/>
        <v>32160.240000000002</v>
      </c>
      <c r="N58" s="8">
        <f t="shared" si="40"/>
        <v>32160.240000000002</v>
      </c>
      <c r="O58" s="8">
        <f t="shared" si="40"/>
        <v>67963.040000000008</v>
      </c>
      <c r="P58" s="8">
        <f t="shared" si="40"/>
        <v>67963.040000000008</v>
      </c>
      <c r="Q58" s="8">
        <f t="shared" si="40"/>
        <v>94050.11</v>
      </c>
      <c r="R58" s="8">
        <f t="shared" si="40"/>
        <v>94050.11</v>
      </c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</row>
    <row r="59" spans="1:31">
      <c r="A59" s="160"/>
      <c r="B59" s="160"/>
      <c r="C59" s="85"/>
      <c r="D59" s="85"/>
      <c r="E59" s="85"/>
      <c r="F59" s="2"/>
      <c r="G59" s="26"/>
      <c r="H59" s="2" t="s">
        <v>27</v>
      </c>
      <c r="I59" s="8">
        <f t="shared" si="39"/>
        <v>2185825.25</v>
      </c>
      <c r="J59" s="8">
        <f t="shared" si="39"/>
        <v>2185825.25</v>
      </c>
      <c r="K59" s="8">
        <f t="shared" si="40"/>
        <v>2185825.25</v>
      </c>
      <c r="L59" s="8">
        <f t="shared" si="40"/>
        <v>2185825.25</v>
      </c>
      <c r="M59" s="8">
        <f t="shared" si="40"/>
        <v>1039847.76</v>
      </c>
      <c r="N59" s="8">
        <f t="shared" si="40"/>
        <v>1039847.76</v>
      </c>
      <c r="O59" s="8">
        <f t="shared" si="40"/>
        <v>1904725.36</v>
      </c>
      <c r="P59" s="8">
        <f t="shared" si="40"/>
        <v>1904725.36</v>
      </c>
      <c r="Q59" s="8">
        <f t="shared" si="40"/>
        <v>1526842.39</v>
      </c>
      <c r="R59" s="8">
        <f t="shared" si="40"/>
        <v>1353250.39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</row>
    <row r="60" spans="1:31">
      <c r="A60" s="160"/>
      <c r="B60" s="160"/>
      <c r="C60" s="85"/>
      <c r="D60" s="85"/>
      <c r="E60" s="85"/>
      <c r="F60" s="2"/>
      <c r="G60" s="26"/>
      <c r="H60" s="2" t="s">
        <v>24</v>
      </c>
      <c r="I60" s="8">
        <f t="shared" si="39"/>
        <v>0</v>
      </c>
      <c r="J60" s="8">
        <f t="shared" si="39"/>
        <v>0</v>
      </c>
      <c r="K60" s="8">
        <f t="shared" si="40"/>
        <v>0</v>
      </c>
      <c r="L60" s="8">
        <f t="shared" si="40"/>
        <v>0</v>
      </c>
      <c r="M60" s="8">
        <f t="shared" si="40"/>
        <v>0</v>
      </c>
      <c r="N60" s="8">
        <f t="shared" si="40"/>
        <v>0</v>
      </c>
      <c r="O60" s="8">
        <f t="shared" si="40"/>
        <v>0</v>
      </c>
      <c r="P60" s="8">
        <f t="shared" si="40"/>
        <v>0</v>
      </c>
      <c r="Q60" s="8">
        <f t="shared" si="40"/>
        <v>0</v>
      </c>
      <c r="R60" s="8">
        <f t="shared" si="40"/>
        <v>0</v>
      </c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22" t="s">
        <v>28</v>
      </c>
    </row>
    <row r="61" spans="1:31">
      <c r="A61" s="160"/>
      <c r="B61" s="160"/>
      <c r="C61" s="86"/>
      <c r="D61" s="86"/>
      <c r="E61" s="86"/>
      <c r="F61" s="2"/>
      <c r="G61" s="26"/>
      <c r="H61" s="2" t="s">
        <v>25</v>
      </c>
      <c r="I61" s="8">
        <f t="shared" si="39"/>
        <v>0</v>
      </c>
      <c r="J61" s="8">
        <f t="shared" si="39"/>
        <v>0</v>
      </c>
      <c r="K61" s="8">
        <f t="shared" si="40"/>
        <v>0</v>
      </c>
      <c r="L61" s="8">
        <f t="shared" si="40"/>
        <v>0</v>
      </c>
      <c r="M61" s="8">
        <f t="shared" si="40"/>
        <v>0</v>
      </c>
      <c r="N61" s="8">
        <f t="shared" si="40"/>
        <v>0</v>
      </c>
      <c r="O61" s="8">
        <f t="shared" si="40"/>
        <v>0</v>
      </c>
      <c r="P61" s="8">
        <f t="shared" si="40"/>
        <v>0</v>
      </c>
      <c r="Q61" s="8">
        <f t="shared" si="40"/>
        <v>0</v>
      </c>
      <c r="R61" s="8">
        <f t="shared" si="40"/>
        <v>0</v>
      </c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1" ht="15" customHeight="1">
      <c r="A62" s="112" t="s">
        <v>53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62"/>
      <c r="AD62" s="62"/>
    </row>
    <row r="63" spans="1:31" ht="15" customHeight="1">
      <c r="A63" s="161" t="s">
        <v>54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63"/>
      <c r="AD63" s="63"/>
    </row>
    <row r="64" spans="1:31" ht="25.5">
      <c r="A64" s="86">
        <v>1</v>
      </c>
      <c r="B64" s="123" t="s">
        <v>210</v>
      </c>
      <c r="C64" s="123"/>
      <c r="D64" s="123"/>
      <c r="E64" s="123"/>
      <c r="F64" s="123"/>
      <c r="G64" s="123"/>
      <c r="H64" s="54" t="s">
        <v>15</v>
      </c>
      <c r="I64" s="10">
        <f t="shared" ref="I64:L64" si="41">SUM(I65:I68)</f>
        <v>10527000</v>
      </c>
      <c r="J64" s="10">
        <f t="shared" si="41"/>
        <v>10527000</v>
      </c>
      <c r="K64" s="10">
        <f t="shared" si="41"/>
        <v>10527000</v>
      </c>
      <c r="L64" s="10">
        <f t="shared" si="41"/>
        <v>10527000</v>
      </c>
      <c r="M64" s="10">
        <f t="shared" ref="M64:P64" si="42">SUM(M65:M68)</f>
        <v>278640</v>
      </c>
      <c r="N64" s="10">
        <f t="shared" si="42"/>
        <v>278640</v>
      </c>
      <c r="O64" s="10">
        <f t="shared" si="42"/>
        <v>0</v>
      </c>
      <c r="P64" s="10">
        <f t="shared" si="42"/>
        <v>0</v>
      </c>
      <c r="Q64" s="10">
        <f>SUM(Q65:Q68)</f>
        <v>18362561.170000002</v>
      </c>
      <c r="R64" s="10">
        <f t="shared" ref="R64" si="43">SUM(R65:R68)</f>
        <v>18362561.170000002</v>
      </c>
      <c r="S64" s="86" t="s">
        <v>16</v>
      </c>
      <c r="T64" s="86" t="s">
        <v>16</v>
      </c>
      <c r="U64" s="86" t="s">
        <v>16</v>
      </c>
      <c r="V64" s="86" t="s">
        <v>16</v>
      </c>
      <c r="W64" s="86" t="s">
        <v>16</v>
      </c>
      <c r="X64" s="86" t="s">
        <v>16</v>
      </c>
      <c r="Y64" s="86" t="s">
        <v>16</v>
      </c>
      <c r="Z64" s="86" t="s">
        <v>16</v>
      </c>
      <c r="AA64" s="86" t="s">
        <v>16</v>
      </c>
      <c r="AB64" s="86" t="s">
        <v>16</v>
      </c>
      <c r="AC64" s="86" t="s">
        <v>16</v>
      </c>
      <c r="AD64" s="86" t="s">
        <v>16</v>
      </c>
    </row>
    <row r="65" spans="1:31">
      <c r="A65" s="103"/>
      <c r="B65" s="124"/>
      <c r="C65" s="124"/>
      <c r="D65" s="124"/>
      <c r="E65" s="124"/>
      <c r="F65" s="124"/>
      <c r="G65" s="124"/>
      <c r="H65" s="2" t="s">
        <v>23</v>
      </c>
      <c r="I65" s="8">
        <f t="shared" ref="I65:J68" si="44">K65</f>
        <v>10000000</v>
      </c>
      <c r="J65" s="8">
        <f t="shared" si="44"/>
        <v>10000000</v>
      </c>
      <c r="K65" s="8">
        <f t="shared" ref="K65:R65" si="45">K70+K130</f>
        <v>10000000</v>
      </c>
      <c r="L65" s="8">
        <f t="shared" si="45"/>
        <v>10000000</v>
      </c>
      <c r="M65" s="8">
        <f t="shared" si="45"/>
        <v>0</v>
      </c>
      <c r="N65" s="8">
        <f t="shared" si="45"/>
        <v>0</v>
      </c>
      <c r="O65" s="8">
        <f t="shared" si="45"/>
        <v>0</v>
      </c>
      <c r="P65" s="8">
        <f t="shared" si="45"/>
        <v>0</v>
      </c>
      <c r="Q65" s="8">
        <f t="shared" si="45"/>
        <v>18362561.170000002</v>
      </c>
      <c r="R65" s="8">
        <f t="shared" si="45"/>
        <v>18362561.170000002</v>
      </c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</row>
    <row r="66" spans="1:31">
      <c r="A66" s="103"/>
      <c r="B66" s="124"/>
      <c r="C66" s="124"/>
      <c r="D66" s="124"/>
      <c r="E66" s="124"/>
      <c r="F66" s="124"/>
      <c r="G66" s="124"/>
      <c r="H66" s="2" t="s">
        <v>27</v>
      </c>
      <c r="I66" s="8">
        <f t="shared" si="44"/>
        <v>527000</v>
      </c>
      <c r="J66" s="8">
        <f t="shared" si="44"/>
        <v>527000</v>
      </c>
      <c r="K66" s="8">
        <f t="shared" ref="K66:P68" si="46">K71+K131</f>
        <v>527000</v>
      </c>
      <c r="L66" s="8">
        <f t="shared" si="46"/>
        <v>527000</v>
      </c>
      <c r="M66" s="8">
        <f t="shared" si="46"/>
        <v>0</v>
      </c>
      <c r="N66" s="8">
        <f t="shared" si="46"/>
        <v>0</v>
      </c>
      <c r="O66" s="8">
        <f t="shared" si="46"/>
        <v>0</v>
      </c>
      <c r="P66" s="8">
        <f t="shared" si="46"/>
        <v>0</v>
      </c>
      <c r="Q66" s="8">
        <f t="shared" ref="Q66:R68" si="47">Q71+Q131</f>
        <v>0</v>
      </c>
      <c r="R66" s="8">
        <f t="shared" si="47"/>
        <v>0</v>
      </c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3"/>
    </row>
    <row r="67" spans="1:31">
      <c r="A67" s="103"/>
      <c r="B67" s="124"/>
      <c r="C67" s="124"/>
      <c r="D67" s="124"/>
      <c r="E67" s="124"/>
      <c r="F67" s="124"/>
      <c r="G67" s="124"/>
      <c r="H67" s="2" t="s">
        <v>24</v>
      </c>
      <c r="I67" s="8">
        <f t="shared" si="44"/>
        <v>0</v>
      </c>
      <c r="J67" s="8">
        <f t="shared" si="44"/>
        <v>0</v>
      </c>
      <c r="K67" s="8">
        <f t="shared" si="46"/>
        <v>0</v>
      </c>
      <c r="L67" s="8">
        <f t="shared" si="46"/>
        <v>0</v>
      </c>
      <c r="M67" s="8">
        <f t="shared" si="46"/>
        <v>278640</v>
      </c>
      <c r="N67" s="8">
        <f t="shared" si="46"/>
        <v>278640</v>
      </c>
      <c r="O67" s="8">
        <f t="shared" si="46"/>
        <v>0</v>
      </c>
      <c r="P67" s="8">
        <f t="shared" si="46"/>
        <v>0</v>
      </c>
      <c r="Q67" s="8">
        <f t="shared" si="47"/>
        <v>0</v>
      </c>
      <c r="R67" s="8">
        <f t="shared" si="47"/>
        <v>0</v>
      </c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3"/>
    </row>
    <row r="68" spans="1:31">
      <c r="A68" s="103"/>
      <c r="B68" s="124"/>
      <c r="C68" s="124"/>
      <c r="D68" s="124"/>
      <c r="E68" s="124"/>
      <c r="F68" s="124"/>
      <c r="G68" s="124"/>
      <c r="H68" s="2" t="s">
        <v>25</v>
      </c>
      <c r="I68" s="8">
        <f t="shared" si="44"/>
        <v>0</v>
      </c>
      <c r="J68" s="8">
        <f t="shared" si="44"/>
        <v>0</v>
      </c>
      <c r="K68" s="8">
        <f t="shared" si="46"/>
        <v>0</v>
      </c>
      <c r="L68" s="8">
        <f t="shared" si="46"/>
        <v>0</v>
      </c>
      <c r="M68" s="8">
        <f t="shared" si="46"/>
        <v>0</v>
      </c>
      <c r="N68" s="8">
        <f t="shared" si="46"/>
        <v>0</v>
      </c>
      <c r="O68" s="8">
        <f t="shared" si="46"/>
        <v>0</v>
      </c>
      <c r="P68" s="8">
        <f t="shared" si="46"/>
        <v>0</v>
      </c>
      <c r="Q68" s="8">
        <f t="shared" si="47"/>
        <v>0</v>
      </c>
      <c r="R68" s="8">
        <f t="shared" si="47"/>
        <v>0</v>
      </c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3"/>
    </row>
    <row r="69" spans="1:31" ht="25.5">
      <c r="A69" s="128" t="s">
        <v>17</v>
      </c>
      <c r="B69" s="129" t="s">
        <v>55</v>
      </c>
      <c r="C69" s="70" t="s">
        <v>16</v>
      </c>
      <c r="D69" s="33" t="s">
        <v>178</v>
      </c>
      <c r="E69" s="33">
        <v>2</v>
      </c>
      <c r="F69" s="34" t="s">
        <v>185</v>
      </c>
      <c r="G69" s="34" t="s">
        <v>201</v>
      </c>
      <c r="H69" s="2" t="s">
        <v>15</v>
      </c>
      <c r="I69" s="8">
        <f t="shared" ref="I69:L69" si="48">I70+I71+I72+I73</f>
        <v>0</v>
      </c>
      <c r="J69" s="8">
        <f t="shared" si="48"/>
        <v>0</v>
      </c>
      <c r="K69" s="8">
        <f t="shared" si="48"/>
        <v>0</v>
      </c>
      <c r="L69" s="8">
        <f t="shared" si="48"/>
        <v>0</v>
      </c>
      <c r="M69" s="8">
        <f t="shared" ref="M69:P69" si="49">M70+M71+M72+M73</f>
        <v>0</v>
      </c>
      <c r="N69" s="8">
        <f t="shared" si="49"/>
        <v>0</v>
      </c>
      <c r="O69" s="8">
        <f t="shared" si="49"/>
        <v>0</v>
      </c>
      <c r="P69" s="8">
        <f t="shared" si="49"/>
        <v>0</v>
      </c>
      <c r="Q69" s="8">
        <f t="shared" ref="Q69:R69" si="50">Q70+Q71+Q72+Q73</f>
        <v>18362561.170000002</v>
      </c>
      <c r="R69" s="8">
        <f t="shared" si="50"/>
        <v>18362561.170000002</v>
      </c>
      <c r="S69" s="84" t="s">
        <v>16</v>
      </c>
      <c r="T69" s="84" t="s">
        <v>16</v>
      </c>
      <c r="U69" s="84" t="s">
        <v>16</v>
      </c>
      <c r="V69" s="84" t="s">
        <v>16</v>
      </c>
      <c r="W69" s="84" t="s">
        <v>16</v>
      </c>
      <c r="X69" s="84" t="s">
        <v>16</v>
      </c>
      <c r="Y69" s="84" t="s">
        <v>16</v>
      </c>
      <c r="Z69" s="84" t="s">
        <v>16</v>
      </c>
      <c r="AA69" s="84" t="s">
        <v>16</v>
      </c>
      <c r="AB69" s="84" t="s">
        <v>16</v>
      </c>
      <c r="AC69" s="84" t="s">
        <v>16</v>
      </c>
      <c r="AD69" s="84" t="s">
        <v>16</v>
      </c>
    </row>
    <row r="70" spans="1:31">
      <c r="A70" s="128"/>
      <c r="B70" s="129"/>
      <c r="C70" s="71"/>
      <c r="D70" s="36"/>
      <c r="E70" s="37"/>
      <c r="F70" s="37"/>
      <c r="G70" s="38"/>
      <c r="H70" s="32" t="s">
        <v>23</v>
      </c>
      <c r="I70" s="8">
        <f t="shared" ref="I70:J73" si="51">K70</f>
        <v>0</v>
      </c>
      <c r="J70" s="8">
        <f t="shared" si="51"/>
        <v>0</v>
      </c>
      <c r="K70" s="8">
        <f t="shared" ref="K70:N70" si="52">K75+K90+K100</f>
        <v>0</v>
      </c>
      <c r="L70" s="8">
        <f t="shared" si="52"/>
        <v>0</v>
      </c>
      <c r="M70" s="8">
        <f t="shared" si="52"/>
        <v>0</v>
      </c>
      <c r="N70" s="8">
        <f t="shared" si="52"/>
        <v>0</v>
      </c>
      <c r="O70" s="8">
        <f t="shared" ref="O70:P73" si="53">O75+O90+O100</f>
        <v>0</v>
      </c>
      <c r="P70" s="8">
        <f t="shared" si="53"/>
        <v>0</v>
      </c>
      <c r="Q70" s="8">
        <f>Q115+Q120+Q125</f>
        <v>18362561.170000002</v>
      </c>
      <c r="R70" s="8">
        <f>R115+R120+R125</f>
        <v>18362561.170000002</v>
      </c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</row>
    <row r="71" spans="1:31">
      <c r="A71" s="128"/>
      <c r="B71" s="129"/>
      <c r="C71" s="71"/>
      <c r="D71" s="39"/>
      <c r="E71" s="35"/>
      <c r="F71" s="35"/>
      <c r="G71" s="40"/>
      <c r="H71" s="32" t="s">
        <v>27</v>
      </c>
      <c r="I71" s="8">
        <f t="shared" si="51"/>
        <v>0</v>
      </c>
      <c r="J71" s="8">
        <f t="shared" si="51"/>
        <v>0</v>
      </c>
      <c r="K71" s="8">
        <f t="shared" ref="K71:L73" si="54">K76+K91+K101</f>
        <v>0</v>
      </c>
      <c r="L71" s="8">
        <f t="shared" si="54"/>
        <v>0</v>
      </c>
      <c r="M71" s="8">
        <f t="shared" ref="M71:N73" si="55">M76+M91+M101</f>
        <v>0</v>
      </c>
      <c r="N71" s="8">
        <f t="shared" si="55"/>
        <v>0</v>
      </c>
      <c r="O71" s="8">
        <f t="shared" si="53"/>
        <v>0</v>
      </c>
      <c r="P71" s="8">
        <f t="shared" si="53"/>
        <v>0</v>
      </c>
      <c r="Q71" s="8">
        <f t="shared" ref="Q71:R71" si="56">Q76+Q91+Q101</f>
        <v>0</v>
      </c>
      <c r="R71" s="8">
        <f t="shared" si="56"/>
        <v>0</v>
      </c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</row>
    <row r="72" spans="1:31">
      <c r="A72" s="128"/>
      <c r="B72" s="129"/>
      <c r="C72" s="71"/>
      <c r="D72" s="39"/>
      <c r="E72" s="35"/>
      <c r="F72" s="35"/>
      <c r="G72" s="40"/>
      <c r="H72" s="32" t="s">
        <v>24</v>
      </c>
      <c r="I72" s="8">
        <f t="shared" si="51"/>
        <v>0</v>
      </c>
      <c r="J72" s="8">
        <f t="shared" si="51"/>
        <v>0</v>
      </c>
      <c r="K72" s="8">
        <f t="shared" si="54"/>
        <v>0</v>
      </c>
      <c r="L72" s="8">
        <f t="shared" si="54"/>
        <v>0</v>
      </c>
      <c r="M72" s="8">
        <f t="shared" si="55"/>
        <v>0</v>
      </c>
      <c r="N72" s="8">
        <f t="shared" si="55"/>
        <v>0</v>
      </c>
      <c r="O72" s="8">
        <f t="shared" si="53"/>
        <v>0</v>
      </c>
      <c r="P72" s="8">
        <f t="shared" si="53"/>
        <v>0</v>
      </c>
      <c r="Q72" s="8">
        <f t="shared" ref="Q72:R72" si="57">Q77+Q92+Q102</f>
        <v>0</v>
      </c>
      <c r="R72" s="8">
        <f t="shared" si="57"/>
        <v>0</v>
      </c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</row>
    <row r="73" spans="1:31">
      <c r="A73" s="128"/>
      <c r="B73" s="129"/>
      <c r="C73" s="72"/>
      <c r="D73" s="41"/>
      <c r="E73" s="42"/>
      <c r="F73" s="42"/>
      <c r="G73" s="43"/>
      <c r="H73" s="32" t="s">
        <v>25</v>
      </c>
      <c r="I73" s="8">
        <f t="shared" si="51"/>
        <v>0</v>
      </c>
      <c r="J73" s="8">
        <f t="shared" si="51"/>
        <v>0</v>
      </c>
      <c r="K73" s="8">
        <f t="shared" si="54"/>
        <v>0</v>
      </c>
      <c r="L73" s="8">
        <f t="shared" si="54"/>
        <v>0</v>
      </c>
      <c r="M73" s="8">
        <f t="shared" si="55"/>
        <v>0</v>
      </c>
      <c r="N73" s="8">
        <f t="shared" si="55"/>
        <v>0</v>
      </c>
      <c r="O73" s="8">
        <f t="shared" si="53"/>
        <v>0</v>
      </c>
      <c r="P73" s="8">
        <f t="shared" si="53"/>
        <v>0</v>
      </c>
      <c r="Q73" s="8">
        <f t="shared" ref="Q73:R73" si="58">Q78+Q93+Q103</f>
        <v>0</v>
      </c>
      <c r="R73" s="8">
        <f t="shared" si="58"/>
        <v>0</v>
      </c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</row>
    <row r="74" spans="1:31" ht="16.5" hidden="1" customHeight="1">
      <c r="A74" s="87" t="s">
        <v>56</v>
      </c>
      <c r="B74" s="89" t="s">
        <v>57</v>
      </c>
      <c r="C74" s="84"/>
      <c r="D74" s="85"/>
      <c r="E74" s="85"/>
      <c r="F74" s="85"/>
      <c r="G74" s="85"/>
      <c r="H74" s="2" t="s">
        <v>15</v>
      </c>
      <c r="I74" s="8">
        <f t="shared" ref="I74:L74" si="59">I75+I76+I77+I78</f>
        <v>0</v>
      </c>
      <c r="J74" s="8">
        <f t="shared" si="59"/>
        <v>0</v>
      </c>
      <c r="K74" s="8">
        <f t="shared" si="59"/>
        <v>0</v>
      </c>
      <c r="L74" s="8">
        <f t="shared" si="59"/>
        <v>0</v>
      </c>
      <c r="M74" s="8">
        <f t="shared" ref="M74:P74" si="60">M75+M76+M77+M78</f>
        <v>0</v>
      </c>
      <c r="N74" s="8">
        <f t="shared" si="60"/>
        <v>0</v>
      </c>
      <c r="O74" s="8">
        <f t="shared" si="60"/>
        <v>0</v>
      </c>
      <c r="P74" s="8">
        <f t="shared" si="60"/>
        <v>0</v>
      </c>
      <c r="Q74" s="8">
        <f t="shared" ref="Q74:R74" si="61">Q75+Q76+Q77+Q78</f>
        <v>0</v>
      </c>
      <c r="R74" s="8">
        <f t="shared" si="61"/>
        <v>0</v>
      </c>
      <c r="S74" s="70" t="s">
        <v>31</v>
      </c>
      <c r="T74" s="84" t="s">
        <v>29</v>
      </c>
      <c r="U74" s="84">
        <f>W74</f>
        <v>0</v>
      </c>
      <c r="V74" s="84">
        <f>X74</f>
        <v>0</v>
      </c>
      <c r="W74" s="84">
        <v>0</v>
      </c>
      <c r="X74" s="84">
        <v>0</v>
      </c>
      <c r="Y74" s="84">
        <v>0</v>
      </c>
      <c r="Z74" s="84">
        <v>0</v>
      </c>
      <c r="AA74" s="84">
        <v>0</v>
      </c>
      <c r="AB74" s="84">
        <v>0</v>
      </c>
      <c r="AC74" s="84">
        <v>0</v>
      </c>
      <c r="AD74" s="84">
        <v>0</v>
      </c>
    </row>
    <row r="75" spans="1:31" hidden="1">
      <c r="A75" s="88"/>
      <c r="B75" s="89"/>
      <c r="C75" s="85"/>
      <c r="D75" s="85"/>
      <c r="E75" s="85"/>
      <c r="F75" s="85"/>
      <c r="G75" s="85"/>
      <c r="H75" s="2" t="s">
        <v>23</v>
      </c>
      <c r="I75" s="8">
        <f t="shared" ref="I75:J78" si="62">K75</f>
        <v>0</v>
      </c>
      <c r="J75" s="8">
        <f t="shared" si="62"/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71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</row>
    <row r="76" spans="1:31" hidden="1">
      <c r="A76" s="88"/>
      <c r="B76" s="89"/>
      <c r="C76" s="85"/>
      <c r="D76" s="85"/>
      <c r="E76" s="85"/>
      <c r="F76" s="85"/>
      <c r="G76" s="85"/>
      <c r="H76" s="2" t="s">
        <v>27</v>
      </c>
      <c r="I76" s="8">
        <f t="shared" si="62"/>
        <v>0</v>
      </c>
      <c r="J76" s="8">
        <f t="shared" si="62"/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71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</row>
    <row r="77" spans="1:31" hidden="1">
      <c r="A77" s="88"/>
      <c r="B77" s="89"/>
      <c r="C77" s="85"/>
      <c r="D77" s="85"/>
      <c r="E77" s="85"/>
      <c r="F77" s="85"/>
      <c r="G77" s="85"/>
      <c r="H77" s="2" t="s">
        <v>24</v>
      </c>
      <c r="I77" s="8">
        <f t="shared" si="62"/>
        <v>0</v>
      </c>
      <c r="J77" s="8">
        <f t="shared" si="62"/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71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</row>
    <row r="78" spans="1:31" hidden="1">
      <c r="A78" s="88"/>
      <c r="B78" s="89"/>
      <c r="C78" s="86"/>
      <c r="D78" s="86"/>
      <c r="E78" s="86"/>
      <c r="F78" s="86"/>
      <c r="G78" s="86"/>
      <c r="H78" s="2" t="s">
        <v>25</v>
      </c>
      <c r="I78" s="8">
        <f t="shared" si="62"/>
        <v>0</v>
      </c>
      <c r="J78" s="8">
        <f t="shared" si="62"/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71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</row>
    <row r="79" spans="1:31" ht="16.5" hidden="1" customHeight="1">
      <c r="A79" s="87" t="s">
        <v>56</v>
      </c>
      <c r="B79" s="89" t="s">
        <v>58</v>
      </c>
      <c r="C79" s="84"/>
      <c r="D79" s="84"/>
      <c r="E79" s="84"/>
      <c r="F79" s="84"/>
      <c r="G79" s="84"/>
      <c r="H79" s="2" t="s">
        <v>15</v>
      </c>
      <c r="I79" s="8">
        <f t="shared" ref="I79:L79" si="63">I80+I81+I82+I83</f>
        <v>0</v>
      </c>
      <c r="J79" s="8">
        <f t="shared" si="63"/>
        <v>0</v>
      </c>
      <c r="K79" s="8">
        <f t="shared" si="63"/>
        <v>0</v>
      </c>
      <c r="L79" s="8">
        <f t="shared" si="63"/>
        <v>0</v>
      </c>
      <c r="M79" s="8">
        <f t="shared" ref="M79:P79" si="64">M80+M81+M82+M83</f>
        <v>0</v>
      </c>
      <c r="N79" s="8">
        <f t="shared" si="64"/>
        <v>0</v>
      </c>
      <c r="O79" s="8">
        <f t="shared" si="64"/>
        <v>0</v>
      </c>
      <c r="P79" s="8">
        <f t="shared" si="64"/>
        <v>0</v>
      </c>
      <c r="Q79" s="8">
        <f t="shared" ref="Q79:R79" si="65">Q80+Q81+Q82+Q83</f>
        <v>0</v>
      </c>
      <c r="R79" s="8">
        <f t="shared" si="65"/>
        <v>0</v>
      </c>
      <c r="S79" s="71"/>
      <c r="T79" s="84" t="s">
        <v>29</v>
      </c>
      <c r="U79" s="84">
        <f>W79</f>
        <v>0</v>
      </c>
      <c r="V79" s="84">
        <f>X79</f>
        <v>0</v>
      </c>
      <c r="W79" s="84"/>
      <c r="X79" s="84"/>
      <c r="Y79" s="84"/>
      <c r="Z79" s="84"/>
      <c r="AA79" s="84"/>
      <c r="AB79" s="84"/>
      <c r="AC79" s="84"/>
      <c r="AD79" s="84"/>
    </row>
    <row r="80" spans="1:31" hidden="1">
      <c r="A80" s="88"/>
      <c r="B80" s="89"/>
      <c r="C80" s="85"/>
      <c r="D80" s="85"/>
      <c r="E80" s="85"/>
      <c r="F80" s="85"/>
      <c r="G80" s="85"/>
      <c r="H80" s="2" t="s">
        <v>23</v>
      </c>
      <c r="I80" s="8">
        <f t="shared" ref="I80:J83" si="66">K80</f>
        <v>0</v>
      </c>
      <c r="J80" s="8">
        <f t="shared" si="66"/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71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</row>
    <row r="81" spans="1:30" hidden="1">
      <c r="A81" s="88"/>
      <c r="B81" s="89"/>
      <c r="C81" s="85"/>
      <c r="D81" s="85"/>
      <c r="E81" s="85"/>
      <c r="F81" s="85"/>
      <c r="G81" s="85"/>
      <c r="H81" s="2" t="s">
        <v>27</v>
      </c>
      <c r="I81" s="8">
        <f t="shared" si="66"/>
        <v>0</v>
      </c>
      <c r="J81" s="8">
        <f t="shared" si="66"/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71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</row>
    <row r="82" spans="1:30" hidden="1">
      <c r="A82" s="88"/>
      <c r="B82" s="89"/>
      <c r="C82" s="85"/>
      <c r="D82" s="85"/>
      <c r="E82" s="85"/>
      <c r="F82" s="85"/>
      <c r="G82" s="85"/>
      <c r="H82" s="2" t="s">
        <v>24</v>
      </c>
      <c r="I82" s="8">
        <f t="shared" si="66"/>
        <v>0</v>
      </c>
      <c r="J82" s="8">
        <f t="shared" si="66"/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71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</row>
    <row r="83" spans="1:30" hidden="1">
      <c r="A83" s="88"/>
      <c r="B83" s="89"/>
      <c r="C83" s="86"/>
      <c r="D83" s="86"/>
      <c r="E83" s="86"/>
      <c r="F83" s="86"/>
      <c r="G83" s="86"/>
      <c r="H83" s="2" t="s">
        <v>25</v>
      </c>
      <c r="I83" s="8">
        <f t="shared" si="66"/>
        <v>0</v>
      </c>
      <c r="J83" s="8">
        <f t="shared" si="66"/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71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</row>
    <row r="84" spans="1:30" ht="16.5" hidden="1" customHeight="1">
      <c r="A84" s="87" t="s">
        <v>56</v>
      </c>
      <c r="B84" s="89" t="s">
        <v>59</v>
      </c>
      <c r="C84" s="84"/>
      <c r="D84" s="84"/>
      <c r="E84" s="84"/>
      <c r="F84" s="84"/>
      <c r="G84" s="84"/>
      <c r="H84" s="2" t="s">
        <v>15</v>
      </c>
      <c r="I84" s="8">
        <f t="shared" ref="I84:L84" si="67">I85+I86+I87+I88</f>
        <v>0</v>
      </c>
      <c r="J84" s="8">
        <f t="shared" si="67"/>
        <v>0</v>
      </c>
      <c r="K84" s="8">
        <f t="shared" si="67"/>
        <v>0</v>
      </c>
      <c r="L84" s="8">
        <f t="shared" si="67"/>
        <v>0</v>
      </c>
      <c r="M84" s="8">
        <f t="shared" ref="M84:P84" si="68">M85+M86+M87+M88</f>
        <v>0</v>
      </c>
      <c r="N84" s="8">
        <f t="shared" si="68"/>
        <v>0</v>
      </c>
      <c r="O84" s="8">
        <f t="shared" si="68"/>
        <v>0</v>
      </c>
      <c r="P84" s="8">
        <f t="shared" si="68"/>
        <v>0</v>
      </c>
      <c r="Q84" s="8">
        <f t="shared" ref="Q84:R84" si="69">Q85+Q86+Q87+Q88</f>
        <v>0</v>
      </c>
      <c r="R84" s="8">
        <f t="shared" si="69"/>
        <v>0</v>
      </c>
      <c r="S84" s="71"/>
      <c r="T84" s="84" t="s">
        <v>29</v>
      </c>
      <c r="U84" s="84">
        <f>W84</f>
        <v>0</v>
      </c>
      <c r="V84" s="84">
        <f>X84</f>
        <v>0</v>
      </c>
      <c r="W84" s="84"/>
      <c r="X84" s="84"/>
      <c r="Y84" s="84"/>
      <c r="Z84" s="84"/>
      <c r="AA84" s="84"/>
      <c r="AB84" s="84"/>
      <c r="AC84" s="84"/>
      <c r="AD84" s="84"/>
    </row>
    <row r="85" spans="1:30" hidden="1">
      <c r="A85" s="88"/>
      <c r="B85" s="89"/>
      <c r="C85" s="85"/>
      <c r="D85" s="85"/>
      <c r="E85" s="85"/>
      <c r="F85" s="85"/>
      <c r="G85" s="85"/>
      <c r="H85" s="2" t="s">
        <v>23</v>
      </c>
      <c r="I85" s="8">
        <f t="shared" ref="I85:J88" si="70">K85</f>
        <v>0</v>
      </c>
      <c r="J85" s="8">
        <f t="shared" si="70"/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71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</row>
    <row r="86" spans="1:30" hidden="1">
      <c r="A86" s="88"/>
      <c r="B86" s="89"/>
      <c r="C86" s="85"/>
      <c r="D86" s="85"/>
      <c r="E86" s="85"/>
      <c r="F86" s="85"/>
      <c r="G86" s="85"/>
      <c r="H86" s="2" t="s">
        <v>27</v>
      </c>
      <c r="I86" s="8">
        <f t="shared" si="70"/>
        <v>0</v>
      </c>
      <c r="J86" s="8">
        <f t="shared" si="70"/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71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</row>
    <row r="87" spans="1:30" hidden="1">
      <c r="A87" s="88"/>
      <c r="B87" s="89"/>
      <c r="C87" s="85"/>
      <c r="D87" s="85"/>
      <c r="E87" s="85"/>
      <c r="F87" s="85"/>
      <c r="G87" s="85"/>
      <c r="H87" s="2" t="s">
        <v>24</v>
      </c>
      <c r="I87" s="8">
        <f t="shared" si="70"/>
        <v>0</v>
      </c>
      <c r="J87" s="8">
        <f t="shared" si="70"/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71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</row>
    <row r="88" spans="1:30" hidden="1">
      <c r="A88" s="88"/>
      <c r="B88" s="89"/>
      <c r="C88" s="86"/>
      <c r="D88" s="86"/>
      <c r="E88" s="86"/>
      <c r="F88" s="86"/>
      <c r="G88" s="86"/>
      <c r="H88" s="2" t="s">
        <v>25</v>
      </c>
      <c r="I88" s="8">
        <f t="shared" si="70"/>
        <v>0</v>
      </c>
      <c r="J88" s="8">
        <f t="shared" si="70"/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72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</row>
    <row r="89" spans="1:30" ht="16.5" hidden="1" customHeight="1">
      <c r="A89" s="87" t="s">
        <v>60</v>
      </c>
      <c r="B89" s="89" t="s">
        <v>61</v>
      </c>
      <c r="C89" s="84"/>
      <c r="D89" s="84"/>
      <c r="E89" s="84"/>
      <c r="F89" s="84"/>
      <c r="G89" s="84"/>
      <c r="H89" s="2" t="s">
        <v>15</v>
      </c>
      <c r="I89" s="8">
        <f t="shared" ref="I89:L89" si="71">I90+I91+I92+I93</f>
        <v>0</v>
      </c>
      <c r="J89" s="8">
        <f t="shared" si="71"/>
        <v>0</v>
      </c>
      <c r="K89" s="8">
        <f t="shared" si="71"/>
        <v>0</v>
      </c>
      <c r="L89" s="8">
        <f t="shared" si="71"/>
        <v>0</v>
      </c>
      <c r="M89" s="8">
        <f t="shared" ref="M89:P89" si="72">M90+M91+M92+M93</f>
        <v>0</v>
      </c>
      <c r="N89" s="8">
        <f t="shared" si="72"/>
        <v>0</v>
      </c>
      <c r="O89" s="8">
        <f t="shared" si="72"/>
        <v>0</v>
      </c>
      <c r="P89" s="8">
        <f t="shared" si="72"/>
        <v>0</v>
      </c>
      <c r="Q89" s="8">
        <f t="shared" ref="Q89:R89" si="73">Q90+Q91+Q92+Q93</f>
        <v>0</v>
      </c>
      <c r="R89" s="8">
        <f t="shared" si="73"/>
        <v>0</v>
      </c>
      <c r="S89" s="70" t="s">
        <v>31</v>
      </c>
      <c r="T89" s="84" t="s">
        <v>29</v>
      </c>
      <c r="U89" s="84">
        <f>W89</f>
        <v>0</v>
      </c>
      <c r="V89" s="84">
        <f>X89</f>
        <v>0</v>
      </c>
      <c r="W89" s="84">
        <v>0</v>
      </c>
      <c r="X89" s="84">
        <v>0</v>
      </c>
      <c r="Y89" s="84">
        <v>0</v>
      </c>
      <c r="Z89" s="84">
        <v>0</v>
      </c>
      <c r="AA89" s="84">
        <v>0</v>
      </c>
      <c r="AB89" s="84">
        <v>0</v>
      </c>
      <c r="AC89" s="84">
        <v>0</v>
      </c>
      <c r="AD89" s="84">
        <v>0</v>
      </c>
    </row>
    <row r="90" spans="1:30" hidden="1">
      <c r="A90" s="88"/>
      <c r="B90" s="89"/>
      <c r="C90" s="85"/>
      <c r="D90" s="85"/>
      <c r="E90" s="85"/>
      <c r="F90" s="85"/>
      <c r="G90" s="85"/>
      <c r="H90" s="2" t="s">
        <v>23</v>
      </c>
      <c r="I90" s="8">
        <f t="shared" ref="I90:J93" si="74">K90</f>
        <v>0</v>
      </c>
      <c r="J90" s="8">
        <f t="shared" si="74"/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71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</row>
    <row r="91" spans="1:30" hidden="1">
      <c r="A91" s="88"/>
      <c r="B91" s="89"/>
      <c r="C91" s="85"/>
      <c r="D91" s="85"/>
      <c r="E91" s="85"/>
      <c r="F91" s="85"/>
      <c r="G91" s="85"/>
      <c r="H91" s="2" t="s">
        <v>27</v>
      </c>
      <c r="I91" s="8">
        <f t="shared" si="74"/>
        <v>0</v>
      </c>
      <c r="J91" s="8">
        <f t="shared" si="74"/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71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</row>
    <row r="92" spans="1:30" hidden="1">
      <c r="A92" s="88"/>
      <c r="B92" s="89"/>
      <c r="C92" s="85"/>
      <c r="D92" s="85"/>
      <c r="E92" s="85"/>
      <c r="F92" s="85"/>
      <c r="G92" s="85"/>
      <c r="H92" s="2" t="s">
        <v>24</v>
      </c>
      <c r="I92" s="8">
        <f t="shared" si="74"/>
        <v>0</v>
      </c>
      <c r="J92" s="8">
        <f t="shared" si="74"/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71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</row>
    <row r="93" spans="1:30" hidden="1">
      <c r="A93" s="88"/>
      <c r="B93" s="89"/>
      <c r="C93" s="86"/>
      <c r="D93" s="86"/>
      <c r="E93" s="86"/>
      <c r="F93" s="86"/>
      <c r="G93" s="86"/>
      <c r="H93" s="2" t="s">
        <v>25</v>
      </c>
      <c r="I93" s="8">
        <f t="shared" si="74"/>
        <v>0</v>
      </c>
      <c r="J93" s="8">
        <f t="shared" si="74"/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71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</row>
    <row r="94" spans="1:30" ht="16.5" hidden="1" customHeight="1">
      <c r="A94" s="87" t="s">
        <v>60</v>
      </c>
      <c r="B94" s="89" t="s">
        <v>58</v>
      </c>
      <c r="C94" s="84"/>
      <c r="D94" s="84"/>
      <c r="E94" s="84"/>
      <c r="F94" s="84"/>
      <c r="G94" s="84"/>
      <c r="H94" s="2" t="s">
        <v>15</v>
      </c>
      <c r="I94" s="8">
        <f t="shared" ref="I94:L94" si="75">I95+I96+I97+I98</f>
        <v>0</v>
      </c>
      <c r="J94" s="8">
        <f t="shared" si="75"/>
        <v>0</v>
      </c>
      <c r="K94" s="8">
        <f t="shared" si="75"/>
        <v>0</v>
      </c>
      <c r="L94" s="8">
        <f t="shared" si="75"/>
        <v>0</v>
      </c>
      <c r="M94" s="8">
        <f t="shared" ref="M94:P94" si="76">M95+M96+M97+M98</f>
        <v>0</v>
      </c>
      <c r="N94" s="8">
        <f t="shared" si="76"/>
        <v>0</v>
      </c>
      <c r="O94" s="8">
        <f t="shared" si="76"/>
        <v>0</v>
      </c>
      <c r="P94" s="8">
        <f t="shared" si="76"/>
        <v>0</v>
      </c>
      <c r="Q94" s="8">
        <f t="shared" ref="Q94:R94" si="77">Q95+Q96+Q97+Q98</f>
        <v>0</v>
      </c>
      <c r="R94" s="8">
        <f t="shared" si="77"/>
        <v>0</v>
      </c>
      <c r="S94" s="71"/>
      <c r="T94" s="84" t="s">
        <v>29</v>
      </c>
      <c r="U94" s="84">
        <f>W94</f>
        <v>0</v>
      </c>
      <c r="V94" s="84">
        <f>X94</f>
        <v>0</v>
      </c>
      <c r="W94" s="84"/>
      <c r="X94" s="84"/>
      <c r="Y94" s="84"/>
      <c r="Z94" s="84"/>
      <c r="AA94" s="84"/>
      <c r="AB94" s="84"/>
      <c r="AC94" s="84"/>
      <c r="AD94" s="84"/>
    </row>
    <row r="95" spans="1:30" hidden="1">
      <c r="A95" s="88"/>
      <c r="B95" s="89"/>
      <c r="C95" s="85"/>
      <c r="D95" s="85"/>
      <c r="E95" s="85"/>
      <c r="F95" s="85"/>
      <c r="G95" s="85"/>
      <c r="H95" s="2" t="s">
        <v>23</v>
      </c>
      <c r="I95" s="8">
        <f t="shared" ref="I95:J98" si="78">K95</f>
        <v>0</v>
      </c>
      <c r="J95" s="8">
        <f t="shared" si="78"/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71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</row>
    <row r="96" spans="1:30" hidden="1">
      <c r="A96" s="88"/>
      <c r="B96" s="89"/>
      <c r="C96" s="85"/>
      <c r="D96" s="85"/>
      <c r="E96" s="85"/>
      <c r="F96" s="85"/>
      <c r="G96" s="85"/>
      <c r="H96" s="2" t="s">
        <v>27</v>
      </c>
      <c r="I96" s="8">
        <f t="shared" si="78"/>
        <v>0</v>
      </c>
      <c r="J96" s="8">
        <f t="shared" si="78"/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71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</row>
    <row r="97" spans="1:30" hidden="1">
      <c r="A97" s="88"/>
      <c r="B97" s="89"/>
      <c r="C97" s="85"/>
      <c r="D97" s="85"/>
      <c r="E97" s="85"/>
      <c r="F97" s="85"/>
      <c r="G97" s="85"/>
      <c r="H97" s="2" t="s">
        <v>24</v>
      </c>
      <c r="I97" s="8">
        <f t="shared" si="78"/>
        <v>0</v>
      </c>
      <c r="J97" s="8">
        <f t="shared" si="78"/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71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</row>
    <row r="98" spans="1:30" hidden="1">
      <c r="A98" s="88"/>
      <c r="B98" s="89"/>
      <c r="C98" s="86"/>
      <c r="D98" s="86"/>
      <c r="E98" s="86"/>
      <c r="F98" s="86"/>
      <c r="G98" s="86"/>
      <c r="H98" s="2" t="s">
        <v>25</v>
      </c>
      <c r="I98" s="8">
        <f t="shared" si="78"/>
        <v>0</v>
      </c>
      <c r="J98" s="8">
        <f t="shared" si="78"/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72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</row>
    <row r="99" spans="1:30" ht="16.5" hidden="1" customHeight="1">
      <c r="A99" s="87" t="s">
        <v>63</v>
      </c>
      <c r="B99" s="89" t="s">
        <v>62</v>
      </c>
      <c r="C99" s="84"/>
      <c r="D99" s="84"/>
      <c r="E99" s="84"/>
      <c r="F99" s="84"/>
      <c r="G99" s="84"/>
      <c r="H99" s="2" t="s">
        <v>15</v>
      </c>
      <c r="I99" s="8">
        <f t="shared" ref="I99:L99" si="79">I100+I101+I102+I103</f>
        <v>0</v>
      </c>
      <c r="J99" s="8">
        <f t="shared" si="79"/>
        <v>0</v>
      </c>
      <c r="K99" s="8">
        <f t="shared" si="79"/>
        <v>0</v>
      </c>
      <c r="L99" s="8">
        <f t="shared" si="79"/>
        <v>0</v>
      </c>
      <c r="M99" s="8">
        <f t="shared" ref="M99:P99" si="80">M100+M101+M102+M103</f>
        <v>0</v>
      </c>
      <c r="N99" s="8">
        <f t="shared" si="80"/>
        <v>0</v>
      </c>
      <c r="O99" s="8">
        <f t="shared" si="80"/>
        <v>0</v>
      </c>
      <c r="P99" s="8">
        <f t="shared" si="80"/>
        <v>0</v>
      </c>
      <c r="Q99" s="8">
        <f t="shared" ref="Q99:R99" si="81">Q100+Q101+Q102+Q103</f>
        <v>0</v>
      </c>
      <c r="R99" s="8">
        <f t="shared" si="81"/>
        <v>0</v>
      </c>
      <c r="S99" s="70" t="s">
        <v>31</v>
      </c>
      <c r="T99" s="84" t="s">
        <v>29</v>
      </c>
      <c r="U99" s="84">
        <f>W99</f>
        <v>0</v>
      </c>
      <c r="V99" s="84">
        <f>X99</f>
        <v>0</v>
      </c>
      <c r="W99" s="84">
        <v>0</v>
      </c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>
        <v>0</v>
      </c>
    </row>
    <row r="100" spans="1:30" hidden="1">
      <c r="A100" s="88"/>
      <c r="B100" s="89"/>
      <c r="C100" s="85"/>
      <c r="D100" s="85"/>
      <c r="E100" s="85"/>
      <c r="F100" s="85"/>
      <c r="G100" s="85"/>
      <c r="H100" s="2" t="s">
        <v>23</v>
      </c>
      <c r="I100" s="8">
        <f t="shared" ref="I100:J103" si="82">K100</f>
        <v>0</v>
      </c>
      <c r="J100" s="8">
        <f t="shared" si="82"/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71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</row>
    <row r="101" spans="1:30" hidden="1">
      <c r="A101" s="88"/>
      <c r="B101" s="89"/>
      <c r="C101" s="85"/>
      <c r="D101" s="85"/>
      <c r="E101" s="85"/>
      <c r="F101" s="85"/>
      <c r="G101" s="85"/>
      <c r="H101" s="2" t="s">
        <v>27</v>
      </c>
      <c r="I101" s="8">
        <f t="shared" si="82"/>
        <v>0</v>
      </c>
      <c r="J101" s="8">
        <f t="shared" si="82"/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71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</row>
    <row r="102" spans="1:30" hidden="1">
      <c r="A102" s="88"/>
      <c r="B102" s="89"/>
      <c r="C102" s="85"/>
      <c r="D102" s="85"/>
      <c r="E102" s="85"/>
      <c r="F102" s="85"/>
      <c r="G102" s="85"/>
      <c r="H102" s="2" t="s">
        <v>24</v>
      </c>
      <c r="I102" s="8">
        <f t="shared" si="82"/>
        <v>0</v>
      </c>
      <c r="J102" s="8">
        <f t="shared" si="82"/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71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</row>
    <row r="103" spans="1:30" hidden="1">
      <c r="A103" s="88"/>
      <c r="B103" s="89"/>
      <c r="C103" s="86"/>
      <c r="D103" s="86"/>
      <c r="E103" s="86"/>
      <c r="F103" s="86"/>
      <c r="G103" s="86"/>
      <c r="H103" s="2" t="s">
        <v>25</v>
      </c>
      <c r="I103" s="8">
        <f t="shared" si="82"/>
        <v>0</v>
      </c>
      <c r="J103" s="8">
        <f t="shared" si="82"/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71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</row>
    <row r="104" spans="1:30" ht="16.5" hidden="1" customHeight="1">
      <c r="A104" s="87" t="s">
        <v>63</v>
      </c>
      <c r="B104" s="89" t="s">
        <v>58</v>
      </c>
      <c r="C104" s="84"/>
      <c r="D104" s="84"/>
      <c r="E104" s="84"/>
      <c r="F104" s="84"/>
      <c r="G104" s="84"/>
      <c r="H104" s="2" t="s">
        <v>15</v>
      </c>
      <c r="I104" s="8">
        <f t="shared" ref="I104:L104" si="83">I105+I106+I107+I108</f>
        <v>0</v>
      </c>
      <c r="J104" s="8">
        <f t="shared" si="83"/>
        <v>0</v>
      </c>
      <c r="K104" s="8">
        <f t="shared" si="83"/>
        <v>0</v>
      </c>
      <c r="L104" s="8">
        <f t="shared" si="83"/>
        <v>0</v>
      </c>
      <c r="M104" s="8">
        <f t="shared" ref="M104:P104" si="84">M105+M106+M107+M108</f>
        <v>0</v>
      </c>
      <c r="N104" s="8">
        <f t="shared" si="84"/>
        <v>0</v>
      </c>
      <c r="O104" s="8">
        <f t="shared" si="84"/>
        <v>0</v>
      </c>
      <c r="P104" s="8">
        <f t="shared" si="84"/>
        <v>0</v>
      </c>
      <c r="Q104" s="8">
        <f t="shared" ref="Q104:R104" si="85">Q105+Q106+Q107+Q108</f>
        <v>0</v>
      </c>
      <c r="R104" s="8">
        <f t="shared" si="85"/>
        <v>0</v>
      </c>
      <c r="S104" s="71"/>
      <c r="T104" s="84" t="s">
        <v>29</v>
      </c>
      <c r="U104" s="84">
        <f>W104</f>
        <v>0</v>
      </c>
      <c r="V104" s="84">
        <f>X104</f>
        <v>0</v>
      </c>
      <c r="W104" s="84"/>
      <c r="X104" s="84"/>
      <c r="Y104" s="84"/>
      <c r="Z104" s="84"/>
      <c r="AA104" s="84"/>
      <c r="AB104" s="84"/>
      <c r="AC104" s="84"/>
      <c r="AD104" s="84"/>
    </row>
    <row r="105" spans="1:30" hidden="1">
      <c r="A105" s="88"/>
      <c r="B105" s="89"/>
      <c r="C105" s="85"/>
      <c r="D105" s="85"/>
      <c r="E105" s="85"/>
      <c r="F105" s="85"/>
      <c r="G105" s="85"/>
      <c r="H105" s="2" t="s">
        <v>23</v>
      </c>
      <c r="I105" s="8">
        <f t="shared" ref="I105:J108" si="86">K105</f>
        <v>0</v>
      </c>
      <c r="J105" s="8">
        <f t="shared" si="86"/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71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</row>
    <row r="106" spans="1:30" hidden="1">
      <c r="A106" s="88"/>
      <c r="B106" s="89"/>
      <c r="C106" s="85"/>
      <c r="D106" s="85"/>
      <c r="E106" s="85"/>
      <c r="F106" s="85"/>
      <c r="G106" s="85"/>
      <c r="H106" s="2" t="s">
        <v>27</v>
      </c>
      <c r="I106" s="8">
        <f t="shared" si="86"/>
        <v>0</v>
      </c>
      <c r="J106" s="8">
        <f t="shared" si="86"/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71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</row>
    <row r="107" spans="1:30" hidden="1">
      <c r="A107" s="88"/>
      <c r="B107" s="89"/>
      <c r="C107" s="85"/>
      <c r="D107" s="85"/>
      <c r="E107" s="85"/>
      <c r="F107" s="85"/>
      <c r="G107" s="85"/>
      <c r="H107" s="2" t="s">
        <v>24</v>
      </c>
      <c r="I107" s="8">
        <f t="shared" si="86"/>
        <v>0</v>
      </c>
      <c r="J107" s="8">
        <f t="shared" si="86"/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71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</row>
    <row r="108" spans="1:30" hidden="1">
      <c r="A108" s="88"/>
      <c r="B108" s="89"/>
      <c r="C108" s="86"/>
      <c r="D108" s="86"/>
      <c r="E108" s="86"/>
      <c r="F108" s="86"/>
      <c r="G108" s="86"/>
      <c r="H108" s="2" t="s">
        <v>25</v>
      </c>
      <c r="I108" s="8">
        <f t="shared" si="86"/>
        <v>0</v>
      </c>
      <c r="J108" s="8">
        <f t="shared" si="86"/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71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</row>
    <row r="109" spans="1:30" ht="16.5" hidden="1" customHeight="1">
      <c r="A109" s="87" t="s">
        <v>63</v>
      </c>
      <c r="B109" s="89" t="s">
        <v>59</v>
      </c>
      <c r="C109" s="84"/>
      <c r="D109" s="84"/>
      <c r="E109" s="84"/>
      <c r="F109" s="84"/>
      <c r="G109" s="84"/>
      <c r="H109" s="2" t="s">
        <v>15</v>
      </c>
      <c r="I109" s="8">
        <f t="shared" ref="I109:R109" si="87">I110+I111+I112+I113</f>
        <v>0</v>
      </c>
      <c r="J109" s="8">
        <f t="shared" si="87"/>
        <v>0</v>
      </c>
      <c r="K109" s="8">
        <f t="shared" si="87"/>
        <v>0</v>
      </c>
      <c r="L109" s="8">
        <f t="shared" si="87"/>
        <v>0</v>
      </c>
      <c r="M109" s="8">
        <f t="shared" si="87"/>
        <v>0</v>
      </c>
      <c r="N109" s="8">
        <f t="shared" si="87"/>
        <v>0</v>
      </c>
      <c r="O109" s="8">
        <f t="shared" si="87"/>
        <v>0</v>
      </c>
      <c r="P109" s="8">
        <f t="shared" si="87"/>
        <v>0</v>
      </c>
      <c r="Q109" s="8">
        <f t="shared" si="87"/>
        <v>0</v>
      </c>
      <c r="R109" s="8">
        <f t="shared" si="87"/>
        <v>0</v>
      </c>
      <c r="S109" s="71"/>
      <c r="T109" s="84" t="s">
        <v>29</v>
      </c>
      <c r="U109" s="84">
        <f>W109</f>
        <v>0</v>
      </c>
      <c r="V109" s="84">
        <f>X109</f>
        <v>0</v>
      </c>
      <c r="W109" s="84"/>
      <c r="X109" s="84"/>
      <c r="Y109" s="84"/>
      <c r="Z109" s="84"/>
      <c r="AA109" s="84"/>
      <c r="AB109" s="84"/>
      <c r="AC109" s="84"/>
      <c r="AD109" s="84"/>
    </row>
    <row r="110" spans="1:30" hidden="1">
      <c r="A110" s="88"/>
      <c r="B110" s="89"/>
      <c r="C110" s="85"/>
      <c r="D110" s="85"/>
      <c r="E110" s="85"/>
      <c r="F110" s="85"/>
      <c r="G110" s="85"/>
      <c r="H110" s="2" t="s">
        <v>23</v>
      </c>
      <c r="I110" s="8">
        <f t="shared" ref="I110:J113" si="88">K110</f>
        <v>0</v>
      </c>
      <c r="J110" s="8">
        <f t="shared" si="88"/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71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</row>
    <row r="111" spans="1:30" hidden="1">
      <c r="A111" s="88"/>
      <c r="B111" s="89"/>
      <c r="C111" s="85"/>
      <c r="D111" s="85"/>
      <c r="E111" s="85"/>
      <c r="F111" s="85"/>
      <c r="G111" s="85"/>
      <c r="H111" s="2" t="s">
        <v>27</v>
      </c>
      <c r="I111" s="8">
        <f t="shared" si="88"/>
        <v>0</v>
      </c>
      <c r="J111" s="8">
        <f t="shared" si="88"/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71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</row>
    <row r="112" spans="1:30" hidden="1">
      <c r="A112" s="88"/>
      <c r="B112" s="89"/>
      <c r="C112" s="85"/>
      <c r="D112" s="85"/>
      <c r="E112" s="85"/>
      <c r="F112" s="85"/>
      <c r="G112" s="85"/>
      <c r="H112" s="2" t="s">
        <v>24</v>
      </c>
      <c r="I112" s="8">
        <f t="shared" si="88"/>
        <v>0</v>
      </c>
      <c r="J112" s="8">
        <f t="shared" si="88"/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71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</row>
    <row r="113" spans="1:30" hidden="1">
      <c r="A113" s="88"/>
      <c r="B113" s="89"/>
      <c r="C113" s="86"/>
      <c r="D113" s="86"/>
      <c r="E113" s="86"/>
      <c r="F113" s="86"/>
      <c r="G113" s="86"/>
      <c r="H113" s="2" t="s">
        <v>25</v>
      </c>
      <c r="I113" s="8">
        <f t="shared" si="88"/>
        <v>0</v>
      </c>
      <c r="J113" s="8">
        <f t="shared" si="88"/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72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</row>
    <row r="114" spans="1:30" ht="16.5" customHeight="1">
      <c r="A114" s="87" t="s">
        <v>255</v>
      </c>
      <c r="B114" s="89" t="s">
        <v>254</v>
      </c>
      <c r="C114" s="84"/>
      <c r="D114" s="85">
        <v>24</v>
      </c>
      <c r="E114" s="85">
        <v>2</v>
      </c>
      <c r="F114" s="90" t="s">
        <v>185</v>
      </c>
      <c r="G114" s="85"/>
      <c r="H114" s="58" t="s">
        <v>15</v>
      </c>
      <c r="I114" s="8">
        <f t="shared" ref="I114:R114" si="89">I115+I116+I117+I118</f>
        <v>0</v>
      </c>
      <c r="J114" s="8">
        <f t="shared" si="89"/>
        <v>0</v>
      </c>
      <c r="K114" s="8">
        <f t="shared" si="89"/>
        <v>0</v>
      </c>
      <c r="L114" s="8">
        <f t="shared" si="89"/>
        <v>0</v>
      </c>
      <c r="M114" s="8">
        <f t="shared" si="89"/>
        <v>0</v>
      </c>
      <c r="N114" s="8">
        <f t="shared" si="89"/>
        <v>0</v>
      </c>
      <c r="O114" s="8">
        <f t="shared" si="89"/>
        <v>0</v>
      </c>
      <c r="P114" s="8">
        <f t="shared" si="89"/>
        <v>0</v>
      </c>
      <c r="Q114" s="8">
        <f t="shared" si="89"/>
        <v>9017945.0999999996</v>
      </c>
      <c r="R114" s="8">
        <f t="shared" si="89"/>
        <v>9017945.0999999996</v>
      </c>
      <c r="S114" s="70" t="s">
        <v>31</v>
      </c>
      <c r="T114" s="84" t="s">
        <v>29</v>
      </c>
      <c r="U114" s="84">
        <f>W114</f>
        <v>0</v>
      </c>
      <c r="V114" s="84">
        <f>X114</f>
        <v>0</v>
      </c>
      <c r="W114" s="84">
        <v>0</v>
      </c>
      <c r="X114" s="84">
        <v>0</v>
      </c>
      <c r="Y114" s="84">
        <v>0</v>
      </c>
      <c r="Z114" s="84">
        <v>0</v>
      </c>
      <c r="AA114" s="84">
        <v>0</v>
      </c>
      <c r="AB114" s="84">
        <v>0</v>
      </c>
      <c r="AC114" s="84">
        <v>100</v>
      </c>
      <c r="AD114" s="84">
        <v>100</v>
      </c>
    </row>
    <row r="115" spans="1:30">
      <c r="A115" s="88"/>
      <c r="B115" s="89"/>
      <c r="C115" s="85"/>
      <c r="D115" s="85"/>
      <c r="E115" s="85"/>
      <c r="F115" s="91"/>
      <c r="G115" s="85"/>
      <c r="H115" s="58" t="s">
        <v>23</v>
      </c>
      <c r="I115" s="8">
        <f t="shared" ref="I115:J118" si="90">K115</f>
        <v>0</v>
      </c>
      <c r="J115" s="8">
        <f t="shared" si="90"/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9017945.0999999996</v>
      </c>
      <c r="R115" s="8">
        <v>9017945.0999999996</v>
      </c>
      <c r="S115" s="71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</row>
    <row r="116" spans="1:30">
      <c r="A116" s="88"/>
      <c r="B116" s="89"/>
      <c r="C116" s="85"/>
      <c r="D116" s="85"/>
      <c r="E116" s="85"/>
      <c r="F116" s="91"/>
      <c r="G116" s="85"/>
      <c r="H116" s="58" t="s">
        <v>27</v>
      </c>
      <c r="I116" s="8">
        <f t="shared" si="90"/>
        <v>0</v>
      </c>
      <c r="J116" s="8">
        <f t="shared" si="90"/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71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</row>
    <row r="117" spans="1:30">
      <c r="A117" s="88"/>
      <c r="B117" s="89"/>
      <c r="C117" s="85"/>
      <c r="D117" s="85"/>
      <c r="E117" s="85"/>
      <c r="F117" s="91"/>
      <c r="G117" s="85"/>
      <c r="H117" s="58" t="s">
        <v>24</v>
      </c>
      <c r="I117" s="8">
        <f t="shared" si="90"/>
        <v>0</v>
      </c>
      <c r="J117" s="8">
        <f t="shared" si="90"/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71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</row>
    <row r="118" spans="1:30" ht="51" customHeight="1">
      <c r="A118" s="88"/>
      <c r="B118" s="89"/>
      <c r="C118" s="86"/>
      <c r="D118" s="86"/>
      <c r="E118" s="86"/>
      <c r="F118" s="92"/>
      <c r="G118" s="86"/>
      <c r="H118" s="58" t="s">
        <v>25</v>
      </c>
      <c r="I118" s="8">
        <f t="shared" si="90"/>
        <v>0</v>
      </c>
      <c r="J118" s="8">
        <f t="shared" si="90"/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71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</row>
    <row r="119" spans="1:30" ht="16.5" customHeight="1">
      <c r="A119" s="87" t="s">
        <v>256</v>
      </c>
      <c r="B119" s="89" t="s">
        <v>258</v>
      </c>
      <c r="C119" s="84"/>
      <c r="D119" s="85">
        <v>24</v>
      </c>
      <c r="E119" s="85">
        <v>2</v>
      </c>
      <c r="F119" s="90" t="s">
        <v>185</v>
      </c>
      <c r="G119" s="85"/>
      <c r="H119" s="58" t="s">
        <v>15</v>
      </c>
      <c r="I119" s="8">
        <f t="shared" ref="I119:R119" si="91">I120+I121+I122+I123</f>
        <v>0</v>
      </c>
      <c r="J119" s="8">
        <f t="shared" si="91"/>
        <v>0</v>
      </c>
      <c r="K119" s="8">
        <f t="shared" si="91"/>
        <v>0</v>
      </c>
      <c r="L119" s="8">
        <f t="shared" si="91"/>
        <v>0</v>
      </c>
      <c r="M119" s="8">
        <f t="shared" si="91"/>
        <v>0</v>
      </c>
      <c r="N119" s="8">
        <f t="shared" si="91"/>
        <v>0</v>
      </c>
      <c r="O119" s="8">
        <f t="shared" si="91"/>
        <v>0</v>
      </c>
      <c r="P119" s="8">
        <f t="shared" si="91"/>
        <v>0</v>
      </c>
      <c r="Q119" s="8">
        <f t="shared" si="91"/>
        <v>6871089.6299999999</v>
      </c>
      <c r="R119" s="8">
        <f t="shared" si="91"/>
        <v>6871089.6299999999</v>
      </c>
      <c r="S119" s="70" t="s">
        <v>31</v>
      </c>
      <c r="T119" s="84" t="s">
        <v>29</v>
      </c>
      <c r="U119" s="84">
        <f>W119</f>
        <v>0</v>
      </c>
      <c r="V119" s="84">
        <f>X119</f>
        <v>0</v>
      </c>
      <c r="W119" s="84">
        <v>0</v>
      </c>
      <c r="X119" s="84">
        <v>0</v>
      </c>
      <c r="Y119" s="84">
        <v>0</v>
      </c>
      <c r="Z119" s="84">
        <v>0</v>
      </c>
      <c r="AA119" s="84">
        <v>0</v>
      </c>
      <c r="AB119" s="84">
        <v>0</v>
      </c>
      <c r="AC119" s="84">
        <v>100</v>
      </c>
      <c r="AD119" s="84">
        <v>100</v>
      </c>
    </row>
    <row r="120" spans="1:30">
      <c r="A120" s="88"/>
      <c r="B120" s="89"/>
      <c r="C120" s="85"/>
      <c r="D120" s="85"/>
      <c r="E120" s="85"/>
      <c r="F120" s="91"/>
      <c r="G120" s="85"/>
      <c r="H120" s="58" t="s">
        <v>23</v>
      </c>
      <c r="I120" s="8">
        <f t="shared" ref="I120:J123" si="92">K120</f>
        <v>0</v>
      </c>
      <c r="J120" s="8">
        <f t="shared" si="92"/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6871089.6299999999</v>
      </c>
      <c r="R120" s="8">
        <v>6871089.6299999999</v>
      </c>
      <c r="S120" s="71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</row>
    <row r="121" spans="1:30">
      <c r="A121" s="88"/>
      <c r="B121" s="89"/>
      <c r="C121" s="85"/>
      <c r="D121" s="85"/>
      <c r="E121" s="85"/>
      <c r="F121" s="91"/>
      <c r="G121" s="85"/>
      <c r="H121" s="58" t="s">
        <v>27</v>
      </c>
      <c r="I121" s="8">
        <f t="shared" si="92"/>
        <v>0</v>
      </c>
      <c r="J121" s="8">
        <f t="shared" si="92"/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71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</row>
    <row r="122" spans="1:30">
      <c r="A122" s="88"/>
      <c r="B122" s="89"/>
      <c r="C122" s="85"/>
      <c r="D122" s="85"/>
      <c r="E122" s="85"/>
      <c r="F122" s="91"/>
      <c r="G122" s="85"/>
      <c r="H122" s="58" t="s">
        <v>24</v>
      </c>
      <c r="I122" s="8">
        <f t="shared" si="92"/>
        <v>0</v>
      </c>
      <c r="J122" s="8">
        <f t="shared" si="92"/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71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</row>
    <row r="123" spans="1:30" ht="65.25" customHeight="1">
      <c r="A123" s="88"/>
      <c r="B123" s="89"/>
      <c r="C123" s="86"/>
      <c r="D123" s="86"/>
      <c r="E123" s="86"/>
      <c r="F123" s="92"/>
      <c r="G123" s="86"/>
      <c r="H123" s="58" t="s">
        <v>25</v>
      </c>
      <c r="I123" s="8">
        <f t="shared" si="92"/>
        <v>0</v>
      </c>
      <c r="J123" s="8">
        <f t="shared" si="92"/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71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</row>
    <row r="124" spans="1:30" ht="16.5" customHeight="1">
      <c r="A124" s="87" t="s">
        <v>257</v>
      </c>
      <c r="B124" s="89" t="s">
        <v>260</v>
      </c>
      <c r="C124" s="84"/>
      <c r="D124" s="85">
        <v>24</v>
      </c>
      <c r="E124" s="85">
        <v>2</v>
      </c>
      <c r="F124" s="90" t="s">
        <v>185</v>
      </c>
      <c r="G124" s="85"/>
      <c r="H124" s="58" t="s">
        <v>15</v>
      </c>
      <c r="I124" s="8">
        <f t="shared" ref="I124:R124" si="93">I125+I126+I127+I128</f>
        <v>0</v>
      </c>
      <c r="J124" s="8">
        <f t="shared" si="93"/>
        <v>0</v>
      </c>
      <c r="K124" s="8">
        <f t="shared" si="93"/>
        <v>0</v>
      </c>
      <c r="L124" s="8">
        <f t="shared" si="93"/>
        <v>0</v>
      </c>
      <c r="M124" s="8">
        <f t="shared" si="93"/>
        <v>0</v>
      </c>
      <c r="N124" s="8">
        <f t="shared" si="93"/>
        <v>0</v>
      </c>
      <c r="O124" s="8">
        <f t="shared" si="93"/>
        <v>0</v>
      </c>
      <c r="P124" s="8">
        <f t="shared" si="93"/>
        <v>0</v>
      </c>
      <c r="Q124" s="8">
        <f t="shared" si="93"/>
        <v>2473526.44</v>
      </c>
      <c r="R124" s="8">
        <f t="shared" si="93"/>
        <v>2473526.44</v>
      </c>
      <c r="S124" s="70" t="s">
        <v>31</v>
      </c>
      <c r="T124" s="84" t="s">
        <v>29</v>
      </c>
      <c r="U124" s="84">
        <f>W124</f>
        <v>0</v>
      </c>
      <c r="V124" s="84">
        <f>X124</f>
        <v>0</v>
      </c>
      <c r="W124" s="84">
        <v>0</v>
      </c>
      <c r="X124" s="84">
        <v>0</v>
      </c>
      <c r="Y124" s="84">
        <v>0</v>
      </c>
      <c r="Z124" s="84">
        <v>0</v>
      </c>
      <c r="AA124" s="84">
        <v>0</v>
      </c>
      <c r="AB124" s="84">
        <v>0</v>
      </c>
      <c r="AC124" s="84">
        <v>100</v>
      </c>
      <c r="AD124" s="84">
        <v>100</v>
      </c>
    </row>
    <row r="125" spans="1:30">
      <c r="A125" s="88"/>
      <c r="B125" s="89"/>
      <c r="C125" s="85"/>
      <c r="D125" s="85"/>
      <c r="E125" s="85"/>
      <c r="F125" s="91"/>
      <c r="G125" s="85"/>
      <c r="H125" s="58" t="s">
        <v>23</v>
      </c>
      <c r="I125" s="8">
        <f t="shared" ref="I125:J128" si="94">K125</f>
        <v>0</v>
      </c>
      <c r="J125" s="8">
        <f t="shared" si="94"/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2473526.44</v>
      </c>
      <c r="R125" s="8">
        <v>2473526.44</v>
      </c>
      <c r="S125" s="71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</row>
    <row r="126" spans="1:30">
      <c r="A126" s="88"/>
      <c r="B126" s="89"/>
      <c r="C126" s="85"/>
      <c r="D126" s="85"/>
      <c r="E126" s="85"/>
      <c r="F126" s="91"/>
      <c r="G126" s="85"/>
      <c r="H126" s="58" t="s">
        <v>27</v>
      </c>
      <c r="I126" s="8">
        <f t="shared" si="94"/>
        <v>0</v>
      </c>
      <c r="J126" s="8">
        <f t="shared" si="94"/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71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</row>
    <row r="127" spans="1:30">
      <c r="A127" s="88"/>
      <c r="B127" s="89"/>
      <c r="C127" s="85"/>
      <c r="D127" s="85"/>
      <c r="E127" s="85"/>
      <c r="F127" s="91"/>
      <c r="G127" s="85"/>
      <c r="H127" s="58" t="s">
        <v>24</v>
      </c>
      <c r="I127" s="8">
        <f t="shared" si="94"/>
        <v>0</v>
      </c>
      <c r="J127" s="8">
        <f t="shared" si="94"/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71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</row>
    <row r="128" spans="1:30" ht="51.75" customHeight="1">
      <c r="A128" s="88"/>
      <c r="B128" s="89"/>
      <c r="C128" s="86"/>
      <c r="D128" s="86"/>
      <c r="E128" s="86"/>
      <c r="F128" s="92"/>
      <c r="G128" s="86"/>
      <c r="H128" s="58" t="s">
        <v>25</v>
      </c>
      <c r="I128" s="8">
        <f t="shared" si="94"/>
        <v>0</v>
      </c>
      <c r="J128" s="8">
        <f t="shared" si="94"/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71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</row>
    <row r="129" spans="1:30" ht="25.5">
      <c r="A129" s="128" t="s">
        <v>259</v>
      </c>
      <c r="B129" s="129" t="s">
        <v>64</v>
      </c>
      <c r="C129" s="70" t="s">
        <v>16</v>
      </c>
      <c r="D129" s="84" t="s">
        <v>178</v>
      </c>
      <c r="E129" s="84" t="s">
        <v>179</v>
      </c>
      <c r="F129" s="84" t="s">
        <v>202</v>
      </c>
      <c r="G129" s="84" t="s">
        <v>201</v>
      </c>
      <c r="H129" s="2" t="s">
        <v>15</v>
      </c>
      <c r="I129" s="8">
        <f t="shared" ref="I129:L129" si="95">I130+I131+I132+I133</f>
        <v>10805640</v>
      </c>
      <c r="J129" s="8">
        <f t="shared" si="95"/>
        <v>10527000</v>
      </c>
      <c r="K129" s="8">
        <f t="shared" si="95"/>
        <v>10527000</v>
      </c>
      <c r="L129" s="8">
        <f t="shared" si="95"/>
        <v>10527000</v>
      </c>
      <c r="M129" s="8">
        <f t="shared" ref="M129:P129" si="96">M130+M131+M132+M133</f>
        <v>278640</v>
      </c>
      <c r="N129" s="8">
        <f t="shared" si="96"/>
        <v>278640</v>
      </c>
      <c r="O129" s="8">
        <f t="shared" si="96"/>
        <v>0</v>
      </c>
      <c r="P129" s="8">
        <f t="shared" si="96"/>
        <v>0</v>
      </c>
      <c r="Q129" s="8">
        <f t="shared" ref="Q129:R129" si="97">Q130+Q131+Q132+Q133</f>
        <v>0</v>
      </c>
      <c r="R129" s="8">
        <f t="shared" si="97"/>
        <v>0</v>
      </c>
      <c r="S129" s="84" t="s">
        <v>16</v>
      </c>
      <c r="T129" s="84" t="s">
        <v>16</v>
      </c>
      <c r="U129" s="84" t="s">
        <v>16</v>
      </c>
      <c r="V129" s="84" t="s">
        <v>16</v>
      </c>
      <c r="W129" s="84" t="s">
        <v>16</v>
      </c>
      <c r="X129" s="84" t="s">
        <v>16</v>
      </c>
      <c r="Y129" s="84" t="s">
        <v>16</v>
      </c>
      <c r="Z129" s="84" t="s">
        <v>16</v>
      </c>
      <c r="AA129" s="84" t="s">
        <v>16</v>
      </c>
      <c r="AB129" s="84" t="s">
        <v>16</v>
      </c>
      <c r="AC129" s="84" t="s">
        <v>16</v>
      </c>
      <c r="AD129" s="84" t="s">
        <v>16</v>
      </c>
    </row>
    <row r="130" spans="1:30">
      <c r="A130" s="128"/>
      <c r="B130" s="129"/>
      <c r="C130" s="71"/>
      <c r="D130" s="85"/>
      <c r="E130" s="85"/>
      <c r="F130" s="85"/>
      <c r="G130" s="85"/>
      <c r="H130" s="2" t="s">
        <v>23</v>
      </c>
      <c r="I130" s="8">
        <f t="shared" ref="I130:L130" si="98">I135</f>
        <v>10000000</v>
      </c>
      <c r="J130" s="8">
        <f t="shared" si="98"/>
        <v>10000000</v>
      </c>
      <c r="K130" s="8">
        <f t="shared" si="98"/>
        <v>10000000</v>
      </c>
      <c r="L130" s="8">
        <f t="shared" si="98"/>
        <v>10000000</v>
      </c>
      <c r="M130" s="8">
        <f t="shared" ref="M130:N133" si="99">M135</f>
        <v>0</v>
      </c>
      <c r="N130" s="8">
        <f t="shared" si="99"/>
        <v>0</v>
      </c>
      <c r="O130" s="8">
        <f t="shared" ref="O130:P133" si="100">O135</f>
        <v>0</v>
      </c>
      <c r="P130" s="8">
        <f t="shared" si="100"/>
        <v>0</v>
      </c>
      <c r="Q130" s="8">
        <f t="shared" ref="Q130:R130" si="101">Q135</f>
        <v>0</v>
      </c>
      <c r="R130" s="8">
        <f t="shared" si="101"/>
        <v>0</v>
      </c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</row>
    <row r="131" spans="1:30">
      <c r="A131" s="128"/>
      <c r="B131" s="129"/>
      <c r="C131" s="71"/>
      <c r="D131" s="85"/>
      <c r="E131" s="85"/>
      <c r="F131" s="85"/>
      <c r="G131" s="85"/>
      <c r="H131" s="2" t="s">
        <v>27</v>
      </c>
      <c r="I131" s="8">
        <f t="shared" ref="I131:L131" si="102">I136</f>
        <v>527000</v>
      </c>
      <c r="J131" s="8">
        <f t="shared" si="102"/>
        <v>527000</v>
      </c>
      <c r="K131" s="8">
        <f t="shared" si="102"/>
        <v>527000</v>
      </c>
      <c r="L131" s="8">
        <f t="shared" si="102"/>
        <v>527000</v>
      </c>
      <c r="M131" s="8">
        <f t="shared" si="99"/>
        <v>0</v>
      </c>
      <c r="N131" s="8">
        <f t="shared" si="99"/>
        <v>0</v>
      </c>
      <c r="O131" s="8">
        <f t="shared" si="100"/>
        <v>0</v>
      </c>
      <c r="P131" s="8">
        <f t="shared" si="100"/>
        <v>0</v>
      </c>
      <c r="Q131" s="8">
        <f t="shared" ref="Q131:R131" si="103">Q136</f>
        <v>0</v>
      </c>
      <c r="R131" s="8">
        <f t="shared" si="103"/>
        <v>0</v>
      </c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</row>
    <row r="132" spans="1:30">
      <c r="A132" s="128"/>
      <c r="B132" s="129"/>
      <c r="C132" s="71"/>
      <c r="D132" s="85"/>
      <c r="E132" s="85"/>
      <c r="F132" s="85"/>
      <c r="G132" s="85"/>
      <c r="H132" s="2" t="s">
        <v>24</v>
      </c>
      <c r="I132" s="8">
        <f t="shared" ref="I132:L132" si="104">I137</f>
        <v>278640</v>
      </c>
      <c r="J132" s="8">
        <f t="shared" si="104"/>
        <v>0</v>
      </c>
      <c r="K132" s="8">
        <f t="shared" si="104"/>
        <v>0</v>
      </c>
      <c r="L132" s="8">
        <f t="shared" si="104"/>
        <v>0</v>
      </c>
      <c r="M132" s="8">
        <f t="shared" si="99"/>
        <v>278640</v>
      </c>
      <c r="N132" s="8">
        <f t="shared" si="99"/>
        <v>278640</v>
      </c>
      <c r="O132" s="8">
        <f t="shared" si="100"/>
        <v>0</v>
      </c>
      <c r="P132" s="8">
        <f t="shared" si="100"/>
        <v>0</v>
      </c>
      <c r="Q132" s="8">
        <f t="shared" ref="Q132:R132" si="105">Q137</f>
        <v>0</v>
      </c>
      <c r="R132" s="8">
        <f t="shared" si="105"/>
        <v>0</v>
      </c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</row>
    <row r="133" spans="1:30">
      <c r="A133" s="128"/>
      <c r="B133" s="129"/>
      <c r="C133" s="72"/>
      <c r="D133" s="86"/>
      <c r="E133" s="86"/>
      <c r="F133" s="86"/>
      <c r="G133" s="86"/>
      <c r="H133" s="2" t="s">
        <v>25</v>
      </c>
      <c r="I133" s="8">
        <f t="shared" ref="I133:L133" si="106">I138</f>
        <v>0</v>
      </c>
      <c r="J133" s="8">
        <f t="shared" si="106"/>
        <v>0</v>
      </c>
      <c r="K133" s="8">
        <f t="shared" si="106"/>
        <v>0</v>
      </c>
      <c r="L133" s="8">
        <f t="shared" si="106"/>
        <v>0</v>
      </c>
      <c r="M133" s="8">
        <f t="shared" si="99"/>
        <v>0</v>
      </c>
      <c r="N133" s="8">
        <f t="shared" si="99"/>
        <v>0</v>
      </c>
      <c r="O133" s="8">
        <f t="shared" si="100"/>
        <v>0</v>
      </c>
      <c r="P133" s="8">
        <f t="shared" si="100"/>
        <v>0</v>
      </c>
      <c r="Q133" s="8">
        <f t="shared" ref="Q133:R133" si="107">Q138</f>
        <v>0</v>
      </c>
      <c r="R133" s="8">
        <f t="shared" si="107"/>
        <v>0</v>
      </c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</row>
    <row r="134" spans="1:30" ht="16.5" customHeight="1">
      <c r="A134" s="87" t="s">
        <v>56</v>
      </c>
      <c r="B134" s="89" t="s">
        <v>65</v>
      </c>
      <c r="C134" s="70">
        <v>502</v>
      </c>
      <c r="D134" s="27"/>
      <c r="E134" s="27"/>
      <c r="F134" s="27"/>
      <c r="G134" s="27"/>
      <c r="H134" s="2" t="s">
        <v>15</v>
      </c>
      <c r="I134" s="7">
        <f t="shared" ref="I134:L134" si="108">I135+I136+I137+I138</f>
        <v>10805640</v>
      </c>
      <c r="J134" s="7">
        <f t="shared" si="108"/>
        <v>10527000</v>
      </c>
      <c r="K134" s="7">
        <f t="shared" si="108"/>
        <v>10527000</v>
      </c>
      <c r="L134" s="7">
        <f t="shared" si="108"/>
        <v>10527000</v>
      </c>
      <c r="M134" s="7">
        <f>M135+M136+M137+M138</f>
        <v>278640</v>
      </c>
      <c r="N134" s="7">
        <f>N135+N136+N137+N138</f>
        <v>278640</v>
      </c>
      <c r="O134" s="7">
        <v>0</v>
      </c>
      <c r="P134" s="7">
        <v>0</v>
      </c>
      <c r="Q134" s="7">
        <v>0</v>
      </c>
      <c r="R134" s="7">
        <v>0</v>
      </c>
      <c r="S134" s="84" t="s">
        <v>66</v>
      </c>
      <c r="T134" s="84" t="s">
        <v>47</v>
      </c>
      <c r="U134" s="84">
        <f>W134</f>
        <v>1</v>
      </c>
      <c r="V134" s="84">
        <f>X134</f>
        <v>1</v>
      </c>
      <c r="W134" s="84">
        <v>1</v>
      </c>
      <c r="X134" s="84">
        <v>1</v>
      </c>
      <c r="Y134" s="84">
        <v>0</v>
      </c>
      <c r="Z134" s="84">
        <v>0</v>
      </c>
      <c r="AA134" s="84">
        <v>0</v>
      </c>
      <c r="AB134" s="84">
        <v>0</v>
      </c>
      <c r="AC134" s="84">
        <v>0</v>
      </c>
      <c r="AD134" s="84">
        <v>0</v>
      </c>
    </row>
    <row r="135" spans="1:30">
      <c r="A135" s="88"/>
      <c r="B135" s="89"/>
      <c r="C135" s="71"/>
      <c r="D135" s="51" t="s">
        <v>178</v>
      </c>
      <c r="E135" s="51" t="s">
        <v>179</v>
      </c>
      <c r="F135" s="51" t="s">
        <v>202</v>
      </c>
      <c r="G135" s="51" t="s">
        <v>181</v>
      </c>
      <c r="H135" s="2" t="s">
        <v>23</v>
      </c>
      <c r="I135" s="7">
        <f>K135+M135</f>
        <v>10000000</v>
      </c>
      <c r="J135" s="7">
        <f>L135+N135</f>
        <v>10000000</v>
      </c>
      <c r="K135" s="9">
        <v>10000000</v>
      </c>
      <c r="L135" s="9">
        <v>10000000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</row>
    <row r="136" spans="1:30">
      <c r="A136" s="88"/>
      <c r="B136" s="89"/>
      <c r="C136" s="71"/>
      <c r="D136" s="51" t="s">
        <v>178</v>
      </c>
      <c r="E136" s="51" t="s">
        <v>179</v>
      </c>
      <c r="F136" s="51" t="s">
        <v>202</v>
      </c>
      <c r="G136" s="51">
        <v>82050</v>
      </c>
      <c r="H136" s="2" t="s">
        <v>27</v>
      </c>
      <c r="I136" s="7">
        <f>K136+M136</f>
        <v>527000</v>
      </c>
      <c r="J136" s="7">
        <f>L136+N136</f>
        <v>527000</v>
      </c>
      <c r="K136" s="9">
        <v>527000</v>
      </c>
      <c r="L136" s="9">
        <v>527000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</row>
    <row r="137" spans="1:30">
      <c r="A137" s="88"/>
      <c r="B137" s="89"/>
      <c r="C137" s="71"/>
      <c r="D137" s="28"/>
      <c r="E137" s="28"/>
      <c r="F137" s="28"/>
      <c r="G137" s="28"/>
      <c r="H137" s="2" t="s">
        <v>24</v>
      </c>
      <c r="I137" s="7">
        <f>K137+M137</f>
        <v>278640</v>
      </c>
      <c r="J137" s="7">
        <f>L137</f>
        <v>0</v>
      </c>
      <c r="K137" s="7">
        <v>0</v>
      </c>
      <c r="L137" s="7">
        <v>0</v>
      </c>
      <c r="M137" s="7">
        <v>278640</v>
      </c>
      <c r="N137" s="7">
        <v>278640</v>
      </c>
      <c r="O137" s="7">
        <v>0</v>
      </c>
      <c r="P137" s="7">
        <v>0</v>
      </c>
      <c r="Q137" s="7">
        <v>0</v>
      </c>
      <c r="R137" s="7">
        <v>0</v>
      </c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</row>
    <row r="138" spans="1:30">
      <c r="A138" s="88"/>
      <c r="B138" s="89"/>
      <c r="C138" s="72"/>
      <c r="D138" s="50"/>
      <c r="E138" s="50"/>
      <c r="F138" s="50"/>
      <c r="G138" s="50"/>
      <c r="H138" s="2" t="s">
        <v>25</v>
      </c>
      <c r="I138" s="7">
        <f>K138+M138</f>
        <v>0</v>
      </c>
      <c r="J138" s="7">
        <f>L138</f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</row>
    <row r="139" spans="1:30" s="24" customFormat="1" ht="16.5" customHeight="1">
      <c r="A139" s="131">
        <v>2</v>
      </c>
      <c r="B139" s="123" t="s">
        <v>119</v>
      </c>
      <c r="C139" s="123"/>
      <c r="D139" s="123"/>
      <c r="E139" s="123"/>
      <c r="F139" s="123"/>
      <c r="G139" s="123"/>
      <c r="H139" s="2" t="s">
        <v>15</v>
      </c>
      <c r="I139" s="10">
        <f t="shared" ref="I139:L139" si="109">I140+I141+I142+I143</f>
        <v>17856226.350000001</v>
      </c>
      <c r="J139" s="10">
        <f t="shared" si="109"/>
        <v>13931099.609999999</v>
      </c>
      <c r="K139" s="10">
        <f t="shared" si="109"/>
        <v>15240366.640000001</v>
      </c>
      <c r="L139" s="10">
        <f t="shared" si="109"/>
        <v>11367092.899999999</v>
      </c>
      <c r="M139" s="10">
        <f t="shared" ref="M139:P139" si="110">M140+M141+M142+M143</f>
        <v>14546369.359999999</v>
      </c>
      <c r="N139" s="10">
        <f t="shared" si="110"/>
        <v>14327502.309999999</v>
      </c>
      <c r="O139" s="10">
        <f t="shared" si="110"/>
        <v>18186219.5</v>
      </c>
      <c r="P139" s="10">
        <f t="shared" si="110"/>
        <v>18044097.07</v>
      </c>
      <c r="Q139" s="10">
        <f t="shared" ref="Q139:R139" si="111">Q140+Q141+Q142+Q143</f>
        <v>35818806.119999997</v>
      </c>
      <c r="R139" s="10">
        <f t="shared" si="111"/>
        <v>35816556.119999997</v>
      </c>
      <c r="S139" s="86" t="s">
        <v>16</v>
      </c>
      <c r="T139" s="86" t="s">
        <v>16</v>
      </c>
      <c r="U139" s="86" t="s">
        <v>16</v>
      </c>
      <c r="V139" s="86" t="s">
        <v>16</v>
      </c>
      <c r="W139" s="86" t="s">
        <v>16</v>
      </c>
      <c r="X139" s="86" t="s">
        <v>16</v>
      </c>
      <c r="Y139" s="86" t="s">
        <v>16</v>
      </c>
      <c r="Z139" s="86" t="s">
        <v>16</v>
      </c>
      <c r="AA139" s="86" t="s">
        <v>16</v>
      </c>
      <c r="AB139" s="86" t="s">
        <v>16</v>
      </c>
      <c r="AC139" s="86" t="s">
        <v>16</v>
      </c>
      <c r="AD139" s="86" t="s">
        <v>16</v>
      </c>
    </row>
    <row r="140" spans="1:30" s="24" customFormat="1" ht="16.5" customHeight="1">
      <c r="A140" s="131"/>
      <c r="B140" s="123"/>
      <c r="C140" s="123"/>
      <c r="D140" s="123"/>
      <c r="E140" s="123"/>
      <c r="F140" s="123"/>
      <c r="G140" s="123"/>
      <c r="H140" s="2" t="s">
        <v>23</v>
      </c>
      <c r="I140" s="8">
        <f>I145</f>
        <v>12678960.6</v>
      </c>
      <c r="J140" s="8">
        <f t="shared" ref="J140:K143" si="112">J145</f>
        <v>8819453.9399999995</v>
      </c>
      <c r="K140" s="8">
        <f t="shared" ref="K140:N140" si="113">K145</f>
        <v>12678960.6</v>
      </c>
      <c r="L140" s="8">
        <f t="shared" si="113"/>
        <v>8819453.9399999995</v>
      </c>
      <c r="M140" s="8">
        <f t="shared" si="113"/>
        <v>11930509.649999999</v>
      </c>
      <c r="N140" s="8">
        <f t="shared" si="113"/>
        <v>11763495.6</v>
      </c>
      <c r="O140" s="8">
        <f>O145</f>
        <v>12181902.970000001</v>
      </c>
      <c r="P140" s="8">
        <f>P145</f>
        <v>12040141.32</v>
      </c>
      <c r="Q140" s="8">
        <f>Q145</f>
        <v>24823674.789999999</v>
      </c>
      <c r="R140" s="8">
        <f>R145</f>
        <v>24821424.789999999</v>
      </c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</row>
    <row r="141" spans="1:30" s="24" customFormat="1" ht="16.5" customHeight="1">
      <c r="A141" s="131"/>
      <c r="B141" s="123"/>
      <c r="C141" s="123"/>
      <c r="D141" s="123"/>
      <c r="E141" s="123"/>
      <c r="F141" s="123"/>
      <c r="G141" s="123"/>
      <c r="H141" s="2" t="s">
        <v>27</v>
      </c>
      <c r="I141" s="8">
        <f>I146</f>
        <v>5177265.75</v>
      </c>
      <c r="J141" s="8">
        <f t="shared" si="112"/>
        <v>5111645.67</v>
      </c>
      <c r="K141" s="8">
        <f t="shared" si="112"/>
        <v>2561406.04</v>
      </c>
      <c r="L141" s="8">
        <f t="shared" ref="L141:M143" si="114">L146</f>
        <v>2547638.96</v>
      </c>
      <c r="M141" s="8">
        <f t="shared" si="114"/>
        <v>2615859.71</v>
      </c>
      <c r="N141" s="8">
        <f t="shared" ref="N141:O143" si="115">N146</f>
        <v>2564006.71</v>
      </c>
      <c r="O141" s="8">
        <f t="shared" si="115"/>
        <v>6004316.5299999993</v>
      </c>
      <c r="P141" s="8">
        <f t="shared" ref="P141:Q143" si="116">P146</f>
        <v>6003955.75</v>
      </c>
      <c r="Q141" s="8">
        <f t="shared" si="116"/>
        <v>10995131.33</v>
      </c>
      <c r="R141" s="8">
        <f t="shared" ref="R141" si="117">R146</f>
        <v>10995131.33</v>
      </c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</row>
    <row r="142" spans="1:30" s="24" customFormat="1" ht="16.5" customHeight="1">
      <c r="A142" s="131"/>
      <c r="B142" s="123"/>
      <c r="C142" s="123"/>
      <c r="D142" s="123"/>
      <c r="E142" s="123"/>
      <c r="F142" s="123"/>
      <c r="G142" s="123"/>
      <c r="H142" s="2" t="s">
        <v>24</v>
      </c>
      <c r="I142" s="8">
        <f>I147</f>
        <v>0</v>
      </c>
      <c r="J142" s="8">
        <f t="shared" si="112"/>
        <v>0</v>
      </c>
      <c r="K142" s="8">
        <f t="shared" si="112"/>
        <v>0</v>
      </c>
      <c r="L142" s="8">
        <f t="shared" si="114"/>
        <v>0</v>
      </c>
      <c r="M142" s="8">
        <f t="shared" si="114"/>
        <v>0</v>
      </c>
      <c r="N142" s="8">
        <f t="shared" si="115"/>
        <v>0</v>
      </c>
      <c r="O142" s="8">
        <f t="shared" si="115"/>
        <v>0</v>
      </c>
      <c r="P142" s="8">
        <f t="shared" si="116"/>
        <v>0</v>
      </c>
      <c r="Q142" s="8">
        <f t="shared" si="116"/>
        <v>0</v>
      </c>
      <c r="R142" s="8">
        <f t="shared" ref="R142" si="118">R147</f>
        <v>0</v>
      </c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</row>
    <row r="143" spans="1:30" s="24" customFormat="1">
      <c r="A143" s="131"/>
      <c r="B143" s="124"/>
      <c r="C143" s="124"/>
      <c r="D143" s="124"/>
      <c r="E143" s="124"/>
      <c r="F143" s="124"/>
      <c r="G143" s="124"/>
      <c r="H143" s="2" t="s">
        <v>25</v>
      </c>
      <c r="I143" s="8">
        <f>I148</f>
        <v>0</v>
      </c>
      <c r="J143" s="8">
        <f t="shared" si="112"/>
        <v>0</v>
      </c>
      <c r="K143" s="8">
        <f t="shared" si="112"/>
        <v>0</v>
      </c>
      <c r="L143" s="8">
        <f t="shared" si="114"/>
        <v>0</v>
      </c>
      <c r="M143" s="8">
        <f t="shared" si="114"/>
        <v>0</v>
      </c>
      <c r="N143" s="8">
        <f t="shared" si="115"/>
        <v>0</v>
      </c>
      <c r="O143" s="8">
        <f t="shared" si="115"/>
        <v>0</v>
      </c>
      <c r="P143" s="8">
        <f t="shared" si="116"/>
        <v>0</v>
      </c>
      <c r="Q143" s="8">
        <f t="shared" si="116"/>
        <v>0</v>
      </c>
      <c r="R143" s="8">
        <f t="shared" ref="R143" si="119">R148</f>
        <v>0</v>
      </c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</row>
    <row r="144" spans="1:30" s="24" customFormat="1" ht="30.75" customHeight="1">
      <c r="A144" s="132" t="s">
        <v>69</v>
      </c>
      <c r="B144" s="129" t="s">
        <v>67</v>
      </c>
      <c r="C144" s="70" t="s">
        <v>16</v>
      </c>
      <c r="D144" s="84" t="s">
        <v>178</v>
      </c>
      <c r="E144" s="84" t="s">
        <v>179</v>
      </c>
      <c r="F144" s="84" t="s">
        <v>182</v>
      </c>
      <c r="G144" s="144" t="s">
        <v>201</v>
      </c>
      <c r="H144" s="2" t="s">
        <v>15</v>
      </c>
      <c r="I144" s="8">
        <f>K144</f>
        <v>15240366.640000001</v>
      </c>
      <c r="J144" s="8">
        <f>L144</f>
        <v>11367092.899999999</v>
      </c>
      <c r="K144" s="8">
        <f t="shared" ref="K144:N144" si="120">K145+K146+K147+K148</f>
        <v>15240366.640000001</v>
      </c>
      <c r="L144" s="8">
        <f t="shared" si="120"/>
        <v>11367092.899999999</v>
      </c>
      <c r="M144" s="8">
        <f t="shared" si="120"/>
        <v>14546369.359999999</v>
      </c>
      <c r="N144" s="8">
        <f t="shared" si="120"/>
        <v>14327502.309999999</v>
      </c>
      <c r="O144" s="8">
        <f>O145+O146+O147+O148</f>
        <v>18186219.5</v>
      </c>
      <c r="P144" s="8">
        <f>P145+P146+P147+P148</f>
        <v>18044097.07</v>
      </c>
      <c r="Q144" s="8">
        <f>Q145+Q146+Q147+Q148</f>
        <v>35818806.119999997</v>
      </c>
      <c r="R144" s="8">
        <f>R145+R146+R147+R148</f>
        <v>35816556.119999997</v>
      </c>
      <c r="S144" s="84" t="s">
        <v>16</v>
      </c>
      <c r="T144" s="84" t="s">
        <v>16</v>
      </c>
      <c r="U144" s="84" t="s">
        <v>16</v>
      </c>
      <c r="V144" s="84" t="s">
        <v>16</v>
      </c>
      <c r="W144" s="84" t="s">
        <v>16</v>
      </c>
      <c r="X144" s="84" t="s">
        <v>16</v>
      </c>
      <c r="Y144" s="84" t="s">
        <v>16</v>
      </c>
      <c r="Z144" s="84" t="s">
        <v>16</v>
      </c>
      <c r="AA144" s="84" t="s">
        <v>16</v>
      </c>
      <c r="AB144" s="84" t="s">
        <v>16</v>
      </c>
      <c r="AC144" s="84" t="s">
        <v>16</v>
      </c>
      <c r="AD144" s="84" t="s">
        <v>16</v>
      </c>
    </row>
    <row r="145" spans="1:30" s="24" customFormat="1">
      <c r="A145" s="133"/>
      <c r="B145" s="129"/>
      <c r="C145" s="71"/>
      <c r="D145" s="85"/>
      <c r="E145" s="85"/>
      <c r="F145" s="85"/>
      <c r="G145" s="145"/>
      <c r="H145" s="2" t="s">
        <v>23</v>
      </c>
      <c r="I145" s="8">
        <f>K145</f>
        <v>12678960.6</v>
      </c>
      <c r="J145" s="8">
        <f>L145</f>
        <v>8819453.9399999995</v>
      </c>
      <c r="K145" s="8">
        <f t="shared" ref="K145:L145" si="121">K150+K160+K175+K185+K200+K215+K225+K235+K240+K245+K250+K260+K265+K270+K275+K280+K285</f>
        <v>12678960.6</v>
      </c>
      <c r="L145" s="8">
        <f t="shared" si="121"/>
        <v>8819453.9399999995</v>
      </c>
      <c r="M145" s="8">
        <f t="shared" ref="M145:N148" si="122">M150+M160+M175+M185+M200+M215+M225+M235+M240+M245+M250+M260+M265+M270+M275+M280+M285+M290+M295+M300+M305</f>
        <v>11930509.649999999</v>
      </c>
      <c r="N145" s="8">
        <f t="shared" si="122"/>
        <v>11763495.6</v>
      </c>
      <c r="O145" s="8">
        <f t="shared" ref="O145:P146" si="123">O150+O160+O175+O185+O200+O215+O225+O235+O240+O245+O250+O260+O265+O270+O275+O280+O285+O290+O295+O300+O305+O310+O315++O320+O325+O330+O335+O340+O350+O355+O360+O365+O345</f>
        <v>12181902.970000001</v>
      </c>
      <c r="P145" s="8">
        <f t="shared" si="123"/>
        <v>12040141.32</v>
      </c>
      <c r="Q145" s="8">
        <f>Q150+Q160+Q175+Q185+Q200+Q215+Q225+Q235+Q240+Q245+Q250+Q260+Q265+Q270+Q275+Q280+Q285+Q290+Q295+Q300+Q305+Q310+Q315++Q320+Q325+Q330+Q335+Q340+Q350+Q355+Q360+Q365+Q345+Q370+Q375+Q380+Q385+Q390+Q395+Q400+Q405+Q410+Q415+Q420+Q425+Q430+Q435+Q440+Q445+Q450+Q455+Q460+Q466+Q470+Q475</f>
        <v>24823674.789999999</v>
      </c>
      <c r="R145" s="8">
        <f>R150+R160+R175+R185+R200+R215+R225+R235+R240+R245+R250+R260+R265+R270+R275+R280+R285+R290+R295+R300+R305+R310+R315++R320+R325+R330+R335+R340+R350+R355+R360+R365+R345+R370+R375+R380+R385+R390+R395+R400+R405+R410+R415+R420+R425+R430+R435+R440+R445+R450+R455+R460+R466+R470+R475</f>
        <v>24821424.789999999</v>
      </c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</row>
    <row r="146" spans="1:30" s="24" customFormat="1">
      <c r="A146" s="133"/>
      <c r="B146" s="129"/>
      <c r="C146" s="71"/>
      <c r="D146" s="85"/>
      <c r="E146" s="85"/>
      <c r="F146" s="85"/>
      <c r="G146" s="145"/>
      <c r="H146" s="2" t="s">
        <v>27</v>
      </c>
      <c r="I146" s="8">
        <f>K146+M146</f>
        <v>5177265.75</v>
      </c>
      <c r="J146" s="8">
        <f>L146+N146</f>
        <v>5111645.67</v>
      </c>
      <c r="K146" s="8">
        <f>K151+K161+K176+K186+K201+K216+K226+K236+K241+K246+K251+K261+K266+K271+K276+K281+K286</f>
        <v>2561406.04</v>
      </c>
      <c r="L146" s="8">
        <f t="shared" ref="L146:L148" si="124">L151+L161+L176+L186+L201+L216+L226+L236+L241+L246+L251+L261+L266+L271+L276+L281+L286</f>
        <v>2547638.96</v>
      </c>
      <c r="M146" s="8">
        <f t="shared" si="122"/>
        <v>2615859.71</v>
      </c>
      <c r="N146" s="8">
        <f t="shared" si="122"/>
        <v>2564006.71</v>
      </c>
      <c r="O146" s="8">
        <f t="shared" si="123"/>
        <v>6004316.5299999993</v>
      </c>
      <c r="P146" s="8">
        <f t="shared" si="123"/>
        <v>6003955.75</v>
      </c>
      <c r="Q146" s="8">
        <f>Q151+Q161+Q176+Q186+Q201+Q216+Q226+Q236+Q241+Q246+Q251+Q261+Q266+Q271+Q276+Q281+Q286+Q291+Q296+Q301+Q306+Q311+Q316++Q321+Q326+Q331+Q336+Q341+Q351+Q356+Q361+Q366+Q346+Q371+Q376+Q381+Q386+Q391+Q396+Q401+Q406+Q411+Q416+Q421+Q426+Q431+Q436+Q441+Q446+Q451+Q456+Q461+Q467+Q471+Q476</f>
        <v>10995131.33</v>
      </c>
      <c r="R146" s="8">
        <f>R151+R161+R176+R186+R201+R216+R226+R236+R241+R246+R251+R261+R266+R271+R276+R281+R286+R291+R296+R301+R306+R311+R316++R321+R326+R331+R336+R341+R351+R356+R361+R366+R346+R371+R376+R381+R386+R391+R396+R401+R406+R411+R416+R421+R426+R431+R436+R441+R446+R451+R456+R461+R467+R471+R476</f>
        <v>10995131.33</v>
      </c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</row>
    <row r="147" spans="1:30" s="24" customFormat="1">
      <c r="A147" s="133"/>
      <c r="B147" s="129"/>
      <c r="C147" s="71"/>
      <c r="D147" s="85"/>
      <c r="E147" s="85"/>
      <c r="F147" s="85"/>
      <c r="G147" s="145"/>
      <c r="H147" s="2" t="s">
        <v>24</v>
      </c>
      <c r="I147" s="8">
        <f>K147</f>
        <v>0</v>
      </c>
      <c r="J147" s="8">
        <f>L147</f>
        <v>0</v>
      </c>
      <c r="K147" s="8">
        <f>K152+K162+K177+K187+K202+K217+K227+K237+K242+K247+K252+K262+K267+K272+K277+K282+K287</f>
        <v>0</v>
      </c>
      <c r="L147" s="8">
        <f t="shared" si="124"/>
        <v>0</v>
      </c>
      <c r="M147" s="8">
        <f t="shared" si="122"/>
        <v>0</v>
      </c>
      <c r="N147" s="8">
        <f t="shared" si="122"/>
        <v>0</v>
      </c>
      <c r="O147" s="8">
        <f t="shared" ref="O147:R148" si="125">O152+O162+O177+O187+O202+O217+O227+O237+O242+O247+O252+O262+O267+O272+O277+O282+O287+O292+O297+O302+O307</f>
        <v>0</v>
      </c>
      <c r="P147" s="8">
        <f t="shared" si="125"/>
        <v>0</v>
      </c>
      <c r="Q147" s="8">
        <f t="shared" si="125"/>
        <v>0</v>
      </c>
      <c r="R147" s="8">
        <f t="shared" si="125"/>
        <v>0</v>
      </c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</row>
    <row r="148" spans="1:30" s="24" customFormat="1" ht="14.25" customHeight="1">
      <c r="A148" s="134"/>
      <c r="B148" s="129"/>
      <c r="C148" s="72"/>
      <c r="D148" s="86"/>
      <c r="E148" s="86"/>
      <c r="F148" s="86"/>
      <c r="G148" s="146"/>
      <c r="H148" s="2" t="s">
        <v>25</v>
      </c>
      <c r="I148" s="8">
        <f>K148</f>
        <v>0</v>
      </c>
      <c r="J148" s="8">
        <f>L148</f>
        <v>0</v>
      </c>
      <c r="K148" s="8">
        <f>K153+K163+K178+K188+K203+K218+K228+K238+K243+K248+K253+K263+K268+K273+K278+K283+K288</f>
        <v>0</v>
      </c>
      <c r="L148" s="8">
        <f t="shared" si="124"/>
        <v>0</v>
      </c>
      <c r="M148" s="8">
        <f t="shared" si="122"/>
        <v>0</v>
      </c>
      <c r="N148" s="8">
        <f t="shared" si="122"/>
        <v>0</v>
      </c>
      <c r="O148" s="8">
        <f t="shared" si="125"/>
        <v>0</v>
      </c>
      <c r="P148" s="8">
        <f t="shared" si="125"/>
        <v>0</v>
      </c>
      <c r="Q148" s="8">
        <f t="shared" si="125"/>
        <v>0</v>
      </c>
      <c r="R148" s="8">
        <f t="shared" si="125"/>
        <v>0</v>
      </c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</row>
    <row r="149" spans="1:30" s="24" customFormat="1" ht="25.5" hidden="1" customHeight="1">
      <c r="A149" s="77" t="s">
        <v>69</v>
      </c>
      <c r="B149" s="78" t="s">
        <v>68</v>
      </c>
      <c r="C149" s="84"/>
      <c r="D149" s="4"/>
      <c r="E149" s="5"/>
      <c r="F149" s="4"/>
      <c r="G149" s="6"/>
      <c r="H149" s="2" t="s">
        <v>15</v>
      </c>
      <c r="I149" s="8">
        <f t="shared" ref="I149:L149" si="126">I150+I151+I152+I153</f>
        <v>0</v>
      </c>
      <c r="J149" s="8">
        <f t="shared" si="126"/>
        <v>0</v>
      </c>
      <c r="K149" s="8">
        <f t="shared" si="126"/>
        <v>0</v>
      </c>
      <c r="L149" s="8">
        <f t="shared" si="126"/>
        <v>0</v>
      </c>
      <c r="M149" s="8">
        <f t="shared" ref="M149:P149" si="127">M150+M151+M152+M153</f>
        <v>0</v>
      </c>
      <c r="N149" s="8">
        <f t="shared" si="127"/>
        <v>0</v>
      </c>
      <c r="O149" s="8">
        <f t="shared" si="127"/>
        <v>0</v>
      </c>
      <c r="P149" s="8">
        <f t="shared" si="127"/>
        <v>0</v>
      </c>
      <c r="Q149" s="8">
        <f t="shared" ref="Q149:R149" si="128">Q150+Q151+Q152+Q153</f>
        <v>0</v>
      </c>
      <c r="R149" s="8">
        <f t="shared" si="128"/>
        <v>0</v>
      </c>
      <c r="S149" s="81" t="s">
        <v>31</v>
      </c>
      <c r="T149" s="70" t="s">
        <v>29</v>
      </c>
      <c r="U149" s="70">
        <f>W149</f>
        <v>0</v>
      </c>
      <c r="V149" s="70">
        <f>X149</f>
        <v>0</v>
      </c>
      <c r="W149" s="70">
        <v>0</v>
      </c>
      <c r="X149" s="70">
        <v>0</v>
      </c>
      <c r="Y149" s="70">
        <v>0</v>
      </c>
      <c r="Z149" s="70">
        <v>0</v>
      </c>
      <c r="AA149" s="70">
        <v>0</v>
      </c>
      <c r="AB149" s="70">
        <v>0</v>
      </c>
      <c r="AC149" s="70">
        <v>0</v>
      </c>
      <c r="AD149" s="70">
        <v>0</v>
      </c>
    </row>
    <row r="150" spans="1:30" hidden="1">
      <c r="A150" s="77"/>
      <c r="B150" s="79"/>
      <c r="C150" s="85"/>
      <c r="D150" s="4"/>
      <c r="E150" s="5"/>
      <c r="F150" s="4"/>
      <c r="G150" s="6"/>
      <c r="H150" s="2" t="s">
        <v>23</v>
      </c>
      <c r="I150" s="8">
        <f t="shared" ref="I150:J153" si="129">K150</f>
        <v>0</v>
      </c>
      <c r="J150" s="8">
        <f t="shared" si="129"/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82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</row>
    <row r="151" spans="1:30" hidden="1">
      <c r="A151" s="77"/>
      <c r="B151" s="79"/>
      <c r="C151" s="85"/>
      <c r="D151" s="4"/>
      <c r="E151" s="5"/>
      <c r="F151" s="4"/>
      <c r="G151" s="6"/>
      <c r="H151" s="2" t="s">
        <v>27</v>
      </c>
      <c r="I151" s="8">
        <f t="shared" si="129"/>
        <v>0</v>
      </c>
      <c r="J151" s="8">
        <f t="shared" si="129"/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82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</row>
    <row r="152" spans="1:30" hidden="1">
      <c r="A152" s="77"/>
      <c r="B152" s="79"/>
      <c r="C152" s="85"/>
      <c r="D152" s="4"/>
      <c r="E152" s="5"/>
      <c r="F152" s="4"/>
      <c r="G152" s="6"/>
      <c r="H152" s="2" t="s">
        <v>24</v>
      </c>
      <c r="I152" s="8">
        <f t="shared" si="129"/>
        <v>0</v>
      </c>
      <c r="J152" s="8">
        <f t="shared" si="129"/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82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</row>
    <row r="153" spans="1:30" hidden="1">
      <c r="A153" s="77"/>
      <c r="B153" s="80"/>
      <c r="C153" s="86"/>
      <c r="D153" s="4"/>
      <c r="E153" s="5"/>
      <c r="F153" s="4"/>
      <c r="G153" s="6"/>
      <c r="H153" s="2" t="s">
        <v>25</v>
      </c>
      <c r="I153" s="8">
        <f t="shared" si="129"/>
        <v>0</v>
      </c>
      <c r="J153" s="8">
        <f t="shared" si="129"/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82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</row>
    <row r="154" spans="1:30" s="24" customFormat="1" ht="25.5" hidden="1" customHeight="1">
      <c r="A154" s="77" t="s">
        <v>70</v>
      </c>
      <c r="B154" s="78" t="s">
        <v>71</v>
      </c>
      <c r="C154" s="84"/>
      <c r="D154" s="84"/>
      <c r="E154" s="84"/>
      <c r="F154" s="84"/>
      <c r="G154" s="84"/>
      <c r="H154" s="2" t="s">
        <v>15</v>
      </c>
      <c r="I154" s="8">
        <f t="shared" ref="I154:L154" si="130">I155+I156+I157+I158</f>
        <v>0</v>
      </c>
      <c r="J154" s="8">
        <f t="shared" si="130"/>
        <v>0</v>
      </c>
      <c r="K154" s="8">
        <f t="shared" si="130"/>
        <v>0</v>
      </c>
      <c r="L154" s="8">
        <f t="shared" si="130"/>
        <v>0</v>
      </c>
      <c r="M154" s="8">
        <f t="shared" ref="M154:P154" si="131">M155+M156+M157+M158</f>
        <v>0</v>
      </c>
      <c r="N154" s="8">
        <f t="shared" si="131"/>
        <v>0</v>
      </c>
      <c r="O154" s="8">
        <f t="shared" si="131"/>
        <v>0</v>
      </c>
      <c r="P154" s="8">
        <f t="shared" si="131"/>
        <v>0</v>
      </c>
      <c r="Q154" s="8">
        <f t="shared" ref="Q154:R154" si="132">Q155+Q156+Q157+Q158</f>
        <v>0</v>
      </c>
      <c r="R154" s="8">
        <f t="shared" si="132"/>
        <v>0</v>
      </c>
      <c r="S154" s="82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</row>
    <row r="155" spans="1:30" hidden="1">
      <c r="A155" s="77"/>
      <c r="B155" s="79"/>
      <c r="C155" s="85"/>
      <c r="D155" s="85"/>
      <c r="E155" s="85"/>
      <c r="F155" s="85"/>
      <c r="G155" s="85"/>
      <c r="H155" s="2" t="s">
        <v>23</v>
      </c>
      <c r="I155" s="8">
        <f t="shared" ref="I155:J158" si="133">K155</f>
        <v>0</v>
      </c>
      <c r="J155" s="8">
        <f t="shared" si="133"/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82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</row>
    <row r="156" spans="1:30" hidden="1">
      <c r="A156" s="77"/>
      <c r="B156" s="79"/>
      <c r="C156" s="85"/>
      <c r="D156" s="85"/>
      <c r="E156" s="85"/>
      <c r="F156" s="85"/>
      <c r="G156" s="85"/>
      <c r="H156" s="2" t="s">
        <v>27</v>
      </c>
      <c r="I156" s="8">
        <f t="shared" si="133"/>
        <v>0</v>
      </c>
      <c r="J156" s="8">
        <f t="shared" si="133"/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82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</row>
    <row r="157" spans="1:30" hidden="1">
      <c r="A157" s="77"/>
      <c r="B157" s="79"/>
      <c r="C157" s="85"/>
      <c r="D157" s="85"/>
      <c r="E157" s="85"/>
      <c r="F157" s="85"/>
      <c r="G157" s="85"/>
      <c r="H157" s="2" t="s">
        <v>24</v>
      </c>
      <c r="I157" s="8">
        <f t="shared" si="133"/>
        <v>0</v>
      </c>
      <c r="J157" s="8">
        <f t="shared" si="133"/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82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</row>
    <row r="158" spans="1:30" hidden="1">
      <c r="A158" s="77"/>
      <c r="B158" s="80"/>
      <c r="C158" s="86"/>
      <c r="D158" s="86"/>
      <c r="E158" s="86"/>
      <c r="F158" s="86"/>
      <c r="G158" s="86"/>
      <c r="H158" s="2" t="s">
        <v>25</v>
      </c>
      <c r="I158" s="8">
        <f t="shared" si="133"/>
        <v>0</v>
      </c>
      <c r="J158" s="8">
        <f t="shared" si="133"/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83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</row>
    <row r="159" spans="1:30" s="24" customFormat="1" ht="25.5" hidden="1" customHeight="1">
      <c r="A159" s="77" t="s">
        <v>73</v>
      </c>
      <c r="B159" s="78" t="s">
        <v>72</v>
      </c>
      <c r="C159" s="84"/>
      <c r="D159" s="4"/>
      <c r="E159" s="5"/>
      <c r="F159" s="4"/>
      <c r="G159" s="6"/>
      <c r="H159" s="2" t="s">
        <v>15</v>
      </c>
      <c r="I159" s="8">
        <f t="shared" ref="I159:L159" si="134">I160+I161+I162+I163</f>
        <v>0</v>
      </c>
      <c r="J159" s="8">
        <f t="shared" si="134"/>
        <v>0</v>
      </c>
      <c r="K159" s="8">
        <f t="shared" si="134"/>
        <v>0</v>
      </c>
      <c r="L159" s="8">
        <f t="shared" si="134"/>
        <v>0</v>
      </c>
      <c r="M159" s="8">
        <f t="shared" ref="M159:P159" si="135">M160+M161+M162+M163</f>
        <v>0</v>
      </c>
      <c r="N159" s="8">
        <f t="shared" si="135"/>
        <v>0</v>
      </c>
      <c r="O159" s="8">
        <f t="shared" si="135"/>
        <v>0</v>
      </c>
      <c r="P159" s="8">
        <f t="shared" si="135"/>
        <v>0</v>
      </c>
      <c r="Q159" s="8">
        <f t="shared" ref="Q159:R159" si="136">Q160+Q161+Q162+Q163</f>
        <v>0</v>
      </c>
      <c r="R159" s="8">
        <f t="shared" si="136"/>
        <v>0</v>
      </c>
      <c r="S159" s="81" t="s">
        <v>31</v>
      </c>
      <c r="T159" s="70" t="s">
        <v>29</v>
      </c>
      <c r="U159" s="70">
        <f>W159</f>
        <v>0</v>
      </c>
      <c r="V159" s="70">
        <f>X159</f>
        <v>0</v>
      </c>
      <c r="W159" s="70">
        <v>0</v>
      </c>
      <c r="X159" s="70">
        <v>0</v>
      </c>
      <c r="Y159" s="70">
        <v>0</v>
      </c>
      <c r="Z159" s="70">
        <v>0</v>
      </c>
      <c r="AA159" s="70">
        <v>0</v>
      </c>
      <c r="AB159" s="70">
        <v>0</v>
      </c>
      <c r="AC159" s="70">
        <v>0</v>
      </c>
      <c r="AD159" s="70">
        <v>0</v>
      </c>
    </row>
    <row r="160" spans="1:30" hidden="1">
      <c r="A160" s="77"/>
      <c r="B160" s="79"/>
      <c r="C160" s="85"/>
      <c r="D160" s="4"/>
      <c r="E160" s="5"/>
      <c r="F160" s="4"/>
      <c r="G160" s="6"/>
      <c r="H160" s="2" t="s">
        <v>23</v>
      </c>
      <c r="I160" s="8">
        <f t="shared" ref="I160:J163" si="137">K160</f>
        <v>0</v>
      </c>
      <c r="J160" s="8">
        <f t="shared" si="137"/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82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</row>
    <row r="161" spans="1:30" hidden="1">
      <c r="A161" s="77"/>
      <c r="B161" s="79"/>
      <c r="C161" s="85"/>
      <c r="D161" s="4"/>
      <c r="E161" s="5"/>
      <c r="F161" s="4"/>
      <c r="G161" s="6"/>
      <c r="H161" s="2" t="s">
        <v>27</v>
      </c>
      <c r="I161" s="8">
        <f t="shared" si="137"/>
        <v>0</v>
      </c>
      <c r="J161" s="8">
        <f t="shared" si="137"/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82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</row>
    <row r="162" spans="1:30" hidden="1">
      <c r="A162" s="77"/>
      <c r="B162" s="79"/>
      <c r="C162" s="85"/>
      <c r="D162" s="4"/>
      <c r="E162" s="5"/>
      <c r="F162" s="4"/>
      <c r="G162" s="6"/>
      <c r="H162" s="2" t="s">
        <v>24</v>
      </c>
      <c r="I162" s="8">
        <f t="shared" si="137"/>
        <v>0</v>
      </c>
      <c r="J162" s="8">
        <f t="shared" si="137"/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82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</row>
    <row r="163" spans="1:30" hidden="1">
      <c r="A163" s="77"/>
      <c r="B163" s="80"/>
      <c r="C163" s="86"/>
      <c r="D163" s="4"/>
      <c r="E163" s="5"/>
      <c r="F163" s="4"/>
      <c r="G163" s="6"/>
      <c r="H163" s="2" t="s">
        <v>25</v>
      </c>
      <c r="I163" s="8">
        <f t="shared" si="137"/>
        <v>0</v>
      </c>
      <c r="J163" s="8">
        <f t="shared" si="137"/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82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</row>
    <row r="164" spans="1:30" s="24" customFormat="1" ht="25.5" hidden="1" customHeight="1">
      <c r="A164" s="77" t="s">
        <v>74</v>
      </c>
      <c r="B164" s="89" t="s">
        <v>58</v>
      </c>
      <c r="C164" s="84"/>
      <c r="D164" s="4"/>
      <c r="E164" s="5"/>
      <c r="F164" s="4"/>
      <c r="G164" s="6"/>
      <c r="H164" s="2" t="s">
        <v>15</v>
      </c>
      <c r="I164" s="8">
        <f t="shared" ref="I164:L164" si="138">I165+I166+I167+I168</f>
        <v>0</v>
      </c>
      <c r="J164" s="8">
        <f t="shared" si="138"/>
        <v>0</v>
      </c>
      <c r="K164" s="8">
        <f>K165+K166+K167+K168</f>
        <v>0</v>
      </c>
      <c r="L164" s="8">
        <f t="shared" si="138"/>
        <v>0</v>
      </c>
      <c r="M164" s="8">
        <f t="shared" ref="M164:P164" si="139">M165+M166+M167+M168</f>
        <v>0</v>
      </c>
      <c r="N164" s="8">
        <f t="shared" si="139"/>
        <v>0</v>
      </c>
      <c r="O164" s="8">
        <f t="shared" si="139"/>
        <v>0</v>
      </c>
      <c r="P164" s="8">
        <f t="shared" si="139"/>
        <v>0</v>
      </c>
      <c r="Q164" s="8">
        <f t="shared" ref="Q164:R164" si="140">Q165+Q166+Q167+Q168</f>
        <v>0</v>
      </c>
      <c r="R164" s="8">
        <f t="shared" si="140"/>
        <v>0</v>
      </c>
      <c r="S164" s="82"/>
      <c r="T164" s="71"/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</row>
    <row r="165" spans="1:30" hidden="1">
      <c r="A165" s="77"/>
      <c r="B165" s="89"/>
      <c r="C165" s="85"/>
      <c r="D165" s="4"/>
      <c r="E165" s="5"/>
      <c r="F165" s="4"/>
      <c r="G165" s="6"/>
      <c r="H165" s="2" t="s">
        <v>23</v>
      </c>
      <c r="I165" s="8">
        <f t="shared" ref="I165:J168" si="141">K165</f>
        <v>0</v>
      </c>
      <c r="J165" s="8">
        <f t="shared" si="141"/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82"/>
      <c r="T165" s="71"/>
      <c r="U165" s="71"/>
      <c r="V165" s="71"/>
      <c r="W165" s="71"/>
      <c r="X165" s="71"/>
      <c r="Y165" s="71"/>
      <c r="Z165" s="71"/>
      <c r="AA165" s="71"/>
      <c r="AB165" s="71"/>
      <c r="AC165" s="71"/>
      <c r="AD165" s="71"/>
    </row>
    <row r="166" spans="1:30" hidden="1">
      <c r="A166" s="77"/>
      <c r="B166" s="89"/>
      <c r="C166" s="85"/>
      <c r="D166" s="4"/>
      <c r="E166" s="5"/>
      <c r="F166" s="4"/>
      <c r="G166" s="6"/>
      <c r="H166" s="2" t="s">
        <v>27</v>
      </c>
      <c r="I166" s="8">
        <f t="shared" si="141"/>
        <v>0</v>
      </c>
      <c r="J166" s="8">
        <f t="shared" si="141"/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82"/>
      <c r="T166" s="71"/>
      <c r="U166" s="71"/>
      <c r="V166" s="71"/>
      <c r="W166" s="71"/>
      <c r="X166" s="71"/>
      <c r="Y166" s="71"/>
      <c r="Z166" s="71"/>
      <c r="AA166" s="71"/>
      <c r="AB166" s="71"/>
      <c r="AC166" s="71"/>
      <c r="AD166" s="71"/>
    </row>
    <row r="167" spans="1:30" hidden="1">
      <c r="A167" s="77"/>
      <c r="B167" s="89"/>
      <c r="C167" s="85"/>
      <c r="D167" s="4"/>
      <c r="E167" s="5"/>
      <c r="F167" s="4"/>
      <c r="G167" s="6"/>
      <c r="H167" s="2" t="s">
        <v>24</v>
      </c>
      <c r="I167" s="8">
        <f t="shared" si="141"/>
        <v>0</v>
      </c>
      <c r="J167" s="8">
        <f t="shared" si="141"/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82"/>
      <c r="T167" s="71"/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</row>
    <row r="168" spans="1:30" hidden="1">
      <c r="A168" s="77"/>
      <c r="B168" s="89"/>
      <c r="C168" s="86"/>
      <c r="D168" s="4"/>
      <c r="E168" s="5"/>
      <c r="F168" s="4"/>
      <c r="G168" s="6"/>
      <c r="H168" s="2" t="s">
        <v>25</v>
      </c>
      <c r="I168" s="8">
        <f t="shared" si="141"/>
        <v>0</v>
      </c>
      <c r="J168" s="8">
        <f t="shared" si="141"/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82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</row>
    <row r="169" spans="1:30" s="24" customFormat="1" ht="25.5" hidden="1" customHeight="1">
      <c r="A169" s="77" t="s">
        <v>75</v>
      </c>
      <c r="B169" s="89" t="s">
        <v>59</v>
      </c>
      <c r="C169" s="84"/>
      <c r="D169" s="4"/>
      <c r="E169" s="5"/>
      <c r="F169" s="4"/>
      <c r="G169" s="6"/>
      <c r="H169" s="2" t="s">
        <v>15</v>
      </c>
      <c r="I169" s="8">
        <f t="shared" ref="I169:L169" si="142">I170+I171+I172+I173</f>
        <v>0</v>
      </c>
      <c r="J169" s="8">
        <f t="shared" si="142"/>
        <v>0</v>
      </c>
      <c r="K169" s="8">
        <f t="shared" si="142"/>
        <v>0</v>
      </c>
      <c r="L169" s="8">
        <f t="shared" si="142"/>
        <v>0</v>
      </c>
      <c r="M169" s="8">
        <f t="shared" ref="M169:P169" si="143">M170+M171+M172+M173</f>
        <v>0</v>
      </c>
      <c r="N169" s="8">
        <f t="shared" si="143"/>
        <v>0</v>
      </c>
      <c r="O169" s="8">
        <f t="shared" si="143"/>
        <v>0</v>
      </c>
      <c r="P169" s="8">
        <f t="shared" si="143"/>
        <v>0</v>
      </c>
      <c r="Q169" s="8">
        <f t="shared" ref="Q169:R169" si="144">Q170+Q171+Q172+Q173</f>
        <v>0</v>
      </c>
      <c r="R169" s="8">
        <f t="shared" si="144"/>
        <v>0</v>
      </c>
      <c r="S169" s="82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</row>
    <row r="170" spans="1:30" hidden="1">
      <c r="A170" s="77"/>
      <c r="B170" s="89"/>
      <c r="C170" s="85"/>
      <c r="D170" s="4"/>
      <c r="E170" s="5"/>
      <c r="F170" s="4"/>
      <c r="G170" s="6"/>
      <c r="H170" s="2" t="s">
        <v>23</v>
      </c>
      <c r="I170" s="8">
        <f t="shared" ref="I170:J173" si="145">K170</f>
        <v>0</v>
      </c>
      <c r="J170" s="8">
        <f t="shared" si="145"/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82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</row>
    <row r="171" spans="1:30" hidden="1">
      <c r="A171" s="77"/>
      <c r="B171" s="89"/>
      <c r="C171" s="85"/>
      <c r="D171" s="4"/>
      <c r="E171" s="5"/>
      <c r="F171" s="4"/>
      <c r="G171" s="6"/>
      <c r="H171" s="2" t="s">
        <v>27</v>
      </c>
      <c r="I171" s="8">
        <f t="shared" si="145"/>
        <v>0</v>
      </c>
      <c r="J171" s="8">
        <f t="shared" si="145"/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82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</row>
    <row r="172" spans="1:30" hidden="1">
      <c r="A172" s="77"/>
      <c r="B172" s="89"/>
      <c r="C172" s="85"/>
      <c r="D172" s="4"/>
      <c r="E172" s="5"/>
      <c r="F172" s="4"/>
      <c r="G172" s="6"/>
      <c r="H172" s="2" t="s">
        <v>24</v>
      </c>
      <c r="I172" s="8">
        <f t="shared" si="145"/>
        <v>0</v>
      </c>
      <c r="J172" s="8">
        <f t="shared" si="145"/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82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</row>
    <row r="173" spans="1:30" hidden="1">
      <c r="A173" s="77"/>
      <c r="B173" s="89"/>
      <c r="C173" s="86"/>
      <c r="D173" s="4"/>
      <c r="E173" s="5"/>
      <c r="F173" s="4"/>
      <c r="G173" s="6"/>
      <c r="H173" s="2" t="s">
        <v>25</v>
      </c>
      <c r="I173" s="8">
        <f t="shared" si="145"/>
        <v>0</v>
      </c>
      <c r="J173" s="8">
        <f t="shared" si="145"/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83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</row>
    <row r="174" spans="1:30" s="24" customFormat="1" ht="25.5" hidden="1" customHeight="1">
      <c r="A174" s="77" t="s">
        <v>77</v>
      </c>
      <c r="B174" s="78" t="s">
        <v>76</v>
      </c>
      <c r="C174" s="84"/>
      <c r="D174" s="4"/>
      <c r="E174" s="5"/>
      <c r="F174" s="4"/>
      <c r="G174" s="6"/>
      <c r="H174" s="2" t="s">
        <v>15</v>
      </c>
      <c r="I174" s="8">
        <f t="shared" ref="I174:L174" si="146">I175+I176+I177+I178</f>
        <v>0</v>
      </c>
      <c r="J174" s="8">
        <f t="shared" si="146"/>
        <v>0</v>
      </c>
      <c r="K174" s="8">
        <f t="shared" si="146"/>
        <v>0</v>
      </c>
      <c r="L174" s="8">
        <f t="shared" si="146"/>
        <v>0</v>
      </c>
      <c r="M174" s="8">
        <f t="shared" ref="M174:P174" si="147">M175+M176+M177+M178</f>
        <v>0</v>
      </c>
      <c r="N174" s="8">
        <f t="shared" si="147"/>
        <v>0</v>
      </c>
      <c r="O174" s="8">
        <f t="shared" si="147"/>
        <v>0</v>
      </c>
      <c r="P174" s="8">
        <f t="shared" si="147"/>
        <v>0</v>
      </c>
      <c r="Q174" s="8">
        <f t="shared" ref="Q174:R174" si="148">Q175+Q176+Q177+Q178</f>
        <v>0</v>
      </c>
      <c r="R174" s="8">
        <f t="shared" si="148"/>
        <v>0</v>
      </c>
      <c r="S174" s="81" t="s">
        <v>31</v>
      </c>
      <c r="T174" s="70" t="s">
        <v>29</v>
      </c>
      <c r="U174" s="70">
        <f>W174</f>
        <v>0</v>
      </c>
      <c r="V174" s="70">
        <f>X174</f>
        <v>0</v>
      </c>
      <c r="W174" s="70">
        <v>0</v>
      </c>
      <c r="X174" s="70">
        <v>0</v>
      </c>
      <c r="Y174" s="70">
        <v>0</v>
      </c>
      <c r="Z174" s="70">
        <v>0</v>
      </c>
      <c r="AA174" s="70">
        <v>0</v>
      </c>
      <c r="AB174" s="70">
        <v>0</v>
      </c>
      <c r="AC174" s="70">
        <v>0</v>
      </c>
      <c r="AD174" s="70">
        <v>0</v>
      </c>
    </row>
    <row r="175" spans="1:30" hidden="1">
      <c r="A175" s="77"/>
      <c r="B175" s="79"/>
      <c r="C175" s="85"/>
      <c r="D175" s="4"/>
      <c r="E175" s="5"/>
      <c r="F175" s="4"/>
      <c r="G175" s="6"/>
      <c r="H175" s="2" t="s">
        <v>23</v>
      </c>
      <c r="I175" s="8">
        <f t="shared" ref="I175:J178" si="149">K175</f>
        <v>0</v>
      </c>
      <c r="J175" s="8">
        <f t="shared" si="149"/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82"/>
      <c r="T175" s="71"/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</row>
    <row r="176" spans="1:30" hidden="1">
      <c r="A176" s="77"/>
      <c r="B176" s="79"/>
      <c r="C176" s="85"/>
      <c r="D176" s="4"/>
      <c r="E176" s="5"/>
      <c r="F176" s="4"/>
      <c r="G176" s="6"/>
      <c r="H176" s="2" t="s">
        <v>27</v>
      </c>
      <c r="I176" s="8">
        <f t="shared" si="149"/>
        <v>0</v>
      </c>
      <c r="J176" s="8">
        <f t="shared" si="149"/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82"/>
      <c r="T176" s="71"/>
      <c r="U176" s="71"/>
      <c r="V176" s="71"/>
      <c r="W176" s="71"/>
      <c r="X176" s="71"/>
      <c r="Y176" s="71"/>
      <c r="Z176" s="71"/>
      <c r="AA176" s="71"/>
      <c r="AB176" s="71"/>
      <c r="AC176" s="71"/>
      <c r="AD176" s="71"/>
    </row>
    <row r="177" spans="1:30" hidden="1">
      <c r="A177" s="77"/>
      <c r="B177" s="79"/>
      <c r="C177" s="85"/>
      <c r="D177" s="4"/>
      <c r="E177" s="5"/>
      <c r="F177" s="4"/>
      <c r="G177" s="6"/>
      <c r="H177" s="2" t="s">
        <v>24</v>
      </c>
      <c r="I177" s="8">
        <f t="shared" si="149"/>
        <v>0</v>
      </c>
      <c r="J177" s="8">
        <f t="shared" si="149"/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82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</row>
    <row r="178" spans="1:30" hidden="1">
      <c r="A178" s="77"/>
      <c r="B178" s="80"/>
      <c r="C178" s="86"/>
      <c r="D178" s="4"/>
      <c r="E178" s="5"/>
      <c r="F178" s="4"/>
      <c r="G178" s="6"/>
      <c r="H178" s="2" t="s">
        <v>25</v>
      </c>
      <c r="I178" s="8">
        <f t="shared" si="149"/>
        <v>0</v>
      </c>
      <c r="J178" s="8">
        <f t="shared" si="149"/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82"/>
      <c r="T178" s="71"/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</row>
    <row r="179" spans="1:30" s="24" customFormat="1" ht="25.5" hidden="1" customHeight="1">
      <c r="A179" s="77" t="s">
        <v>78</v>
      </c>
      <c r="B179" s="89" t="s">
        <v>58</v>
      </c>
      <c r="C179" s="84"/>
      <c r="D179" s="4"/>
      <c r="E179" s="5"/>
      <c r="F179" s="4"/>
      <c r="G179" s="6"/>
      <c r="H179" s="2" t="s">
        <v>15</v>
      </c>
      <c r="I179" s="8">
        <f t="shared" ref="I179:L179" si="150">I180+I181+I182+I183</f>
        <v>0</v>
      </c>
      <c r="J179" s="8">
        <f t="shared" si="150"/>
        <v>0</v>
      </c>
      <c r="K179" s="8">
        <f t="shared" si="150"/>
        <v>0</v>
      </c>
      <c r="L179" s="8">
        <f t="shared" si="150"/>
        <v>0</v>
      </c>
      <c r="M179" s="8">
        <f t="shared" ref="M179:P179" si="151">M180+M181+M182+M183</f>
        <v>0</v>
      </c>
      <c r="N179" s="8">
        <f t="shared" si="151"/>
        <v>0</v>
      </c>
      <c r="O179" s="8">
        <f t="shared" si="151"/>
        <v>0</v>
      </c>
      <c r="P179" s="8">
        <f t="shared" si="151"/>
        <v>0</v>
      </c>
      <c r="Q179" s="8">
        <f t="shared" ref="Q179:R179" si="152">Q180+Q181+Q182+Q183</f>
        <v>0</v>
      </c>
      <c r="R179" s="8">
        <f t="shared" si="152"/>
        <v>0</v>
      </c>
      <c r="S179" s="82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</row>
    <row r="180" spans="1:30" hidden="1">
      <c r="A180" s="77"/>
      <c r="B180" s="89"/>
      <c r="C180" s="85"/>
      <c r="D180" s="4"/>
      <c r="E180" s="5"/>
      <c r="F180" s="4"/>
      <c r="G180" s="6"/>
      <c r="H180" s="2" t="s">
        <v>23</v>
      </c>
      <c r="I180" s="8">
        <f t="shared" ref="I180:J183" si="153">K180</f>
        <v>0</v>
      </c>
      <c r="J180" s="8">
        <f t="shared" si="153"/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82"/>
      <c r="T180" s="71"/>
      <c r="U180" s="71"/>
      <c r="V180" s="71"/>
      <c r="W180" s="71"/>
      <c r="X180" s="71"/>
      <c r="Y180" s="71"/>
      <c r="Z180" s="71"/>
      <c r="AA180" s="71"/>
      <c r="AB180" s="71"/>
      <c r="AC180" s="71"/>
      <c r="AD180" s="71"/>
    </row>
    <row r="181" spans="1:30" hidden="1">
      <c r="A181" s="77"/>
      <c r="B181" s="89"/>
      <c r="C181" s="85"/>
      <c r="D181" s="4"/>
      <c r="E181" s="5"/>
      <c r="F181" s="4"/>
      <c r="G181" s="6"/>
      <c r="H181" s="2" t="s">
        <v>27</v>
      </c>
      <c r="I181" s="8">
        <f t="shared" si="153"/>
        <v>0</v>
      </c>
      <c r="J181" s="8">
        <f t="shared" si="153"/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82"/>
      <c r="T181" s="71"/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</row>
    <row r="182" spans="1:30" hidden="1">
      <c r="A182" s="77"/>
      <c r="B182" s="89"/>
      <c r="C182" s="85"/>
      <c r="D182" s="4"/>
      <c r="E182" s="5"/>
      <c r="F182" s="4"/>
      <c r="G182" s="6"/>
      <c r="H182" s="2" t="s">
        <v>24</v>
      </c>
      <c r="I182" s="8">
        <f t="shared" si="153"/>
        <v>0</v>
      </c>
      <c r="J182" s="8">
        <f t="shared" si="153"/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82"/>
      <c r="T182" s="71"/>
      <c r="U182" s="71"/>
      <c r="V182" s="71"/>
      <c r="W182" s="71"/>
      <c r="X182" s="71"/>
      <c r="Y182" s="71"/>
      <c r="Z182" s="71"/>
      <c r="AA182" s="71"/>
      <c r="AB182" s="71"/>
      <c r="AC182" s="71"/>
      <c r="AD182" s="71"/>
    </row>
    <row r="183" spans="1:30" hidden="1">
      <c r="A183" s="77"/>
      <c r="B183" s="89"/>
      <c r="C183" s="86"/>
      <c r="D183" s="4"/>
      <c r="E183" s="5"/>
      <c r="F183" s="4"/>
      <c r="G183" s="6"/>
      <c r="H183" s="2" t="s">
        <v>25</v>
      </c>
      <c r="I183" s="8">
        <f t="shared" si="153"/>
        <v>0</v>
      </c>
      <c r="J183" s="8">
        <f t="shared" si="153"/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83"/>
      <c r="T183" s="72"/>
      <c r="U183" s="72"/>
      <c r="V183" s="72"/>
      <c r="W183" s="72"/>
      <c r="X183" s="72"/>
      <c r="Y183" s="72"/>
      <c r="Z183" s="72"/>
      <c r="AA183" s="72"/>
      <c r="AB183" s="72"/>
      <c r="AC183" s="72"/>
      <c r="AD183" s="72"/>
    </row>
    <row r="184" spans="1:30" s="24" customFormat="1" ht="25.5" hidden="1" customHeight="1">
      <c r="A184" s="77" t="s">
        <v>80</v>
      </c>
      <c r="B184" s="78" t="s">
        <v>79</v>
      </c>
      <c r="C184" s="84"/>
      <c r="D184" s="4"/>
      <c r="E184" s="5"/>
      <c r="F184" s="4"/>
      <c r="G184" s="6"/>
      <c r="H184" s="2" t="s">
        <v>15</v>
      </c>
      <c r="I184" s="8">
        <f t="shared" ref="I184:L184" si="154">I185+I186+I187+I188</f>
        <v>0</v>
      </c>
      <c r="J184" s="8">
        <f t="shared" si="154"/>
        <v>0</v>
      </c>
      <c r="K184" s="8">
        <f t="shared" si="154"/>
        <v>0</v>
      </c>
      <c r="L184" s="8">
        <f t="shared" si="154"/>
        <v>0</v>
      </c>
      <c r="M184" s="8">
        <f t="shared" ref="M184:P184" si="155">M185+M186+M187+M188</f>
        <v>0</v>
      </c>
      <c r="N184" s="8">
        <f t="shared" si="155"/>
        <v>0</v>
      </c>
      <c r="O184" s="8">
        <f t="shared" si="155"/>
        <v>0</v>
      </c>
      <c r="P184" s="8">
        <f t="shared" si="155"/>
        <v>0</v>
      </c>
      <c r="Q184" s="8">
        <f t="shared" ref="Q184:R184" si="156">Q185+Q186+Q187+Q188</f>
        <v>0</v>
      </c>
      <c r="R184" s="8">
        <f t="shared" si="156"/>
        <v>0</v>
      </c>
      <c r="S184" s="81" t="s">
        <v>31</v>
      </c>
      <c r="T184" s="70" t="s">
        <v>29</v>
      </c>
      <c r="U184" s="70">
        <f>W184</f>
        <v>0</v>
      </c>
      <c r="V184" s="70">
        <f>X184</f>
        <v>0</v>
      </c>
      <c r="W184" s="70">
        <v>0</v>
      </c>
      <c r="X184" s="70">
        <v>0</v>
      </c>
      <c r="Y184" s="70">
        <v>0</v>
      </c>
      <c r="Z184" s="70">
        <v>0</v>
      </c>
      <c r="AA184" s="70">
        <v>0</v>
      </c>
      <c r="AB184" s="70">
        <v>0</v>
      </c>
      <c r="AC184" s="70">
        <v>0</v>
      </c>
      <c r="AD184" s="70">
        <v>0</v>
      </c>
    </row>
    <row r="185" spans="1:30" hidden="1">
      <c r="A185" s="77"/>
      <c r="B185" s="79"/>
      <c r="C185" s="85"/>
      <c r="D185" s="4"/>
      <c r="E185" s="5"/>
      <c r="F185" s="4"/>
      <c r="G185" s="6"/>
      <c r="H185" s="2" t="s">
        <v>23</v>
      </c>
      <c r="I185" s="8">
        <f t="shared" ref="I185:J188" si="157">K185</f>
        <v>0</v>
      </c>
      <c r="J185" s="8">
        <f t="shared" si="157"/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82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</row>
    <row r="186" spans="1:30" hidden="1">
      <c r="A186" s="77"/>
      <c r="B186" s="79"/>
      <c r="C186" s="85"/>
      <c r="D186" s="4"/>
      <c r="E186" s="5"/>
      <c r="F186" s="4"/>
      <c r="G186" s="6"/>
      <c r="H186" s="2" t="s">
        <v>27</v>
      </c>
      <c r="I186" s="8">
        <f t="shared" si="157"/>
        <v>0</v>
      </c>
      <c r="J186" s="8">
        <f t="shared" si="157"/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82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</row>
    <row r="187" spans="1:30" hidden="1">
      <c r="A187" s="77"/>
      <c r="B187" s="79"/>
      <c r="C187" s="85"/>
      <c r="D187" s="4"/>
      <c r="E187" s="5"/>
      <c r="F187" s="4"/>
      <c r="G187" s="6"/>
      <c r="H187" s="2" t="s">
        <v>24</v>
      </c>
      <c r="I187" s="8">
        <f t="shared" si="157"/>
        <v>0</v>
      </c>
      <c r="J187" s="8">
        <f t="shared" si="157"/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82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</row>
    <row r="188" spans="1:30" hidden="1">
      <c r="A188" s="77"/>
      <c r="B188" s="80"/>
      <c r="C188" s="86"/>
      <c r="D188" s="4"/>
      <c r="E188" s="5"/>
      <c r="F188" s="4"/>
      <c r="G188" s="6"/>
      <c r="H188" s="2" t="s">
        <v>25</v>
      </c>
      <c r="I188" s="8">
        <f t="shared" si="157"/>
        <v>0</v>
      </c>
      <c r="J188" s="8">
        <f t="shared" si="157"/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82"/>
      <c r="T188" s="71"/>
      <c r="U188" s="71"/>
      <c r="V188" s="71"/>
      <c r="W188" s="71"/>
      <c r="X188" s="71"/>
      <c r="Y188" s="71"/>
      <c r="Z188" s="71"/>
      <c r="AA188" s="71"/>
      <c r="AB188" s="71"/>
      <c r="AC188" s="71"/>
      <c r="AD188" s="71"/>
    </row>
    <row r="189" spans="1:30" s="24" customFormat="1" ht="25.5" hidden="1" customHeight="1">
      <c r="A189" s="77" t="s">
        <v>81</v>
      </c>
      <c r="B189" s="89" t="s">
        <v>58</v>
      </c>
      <c r="C189" s="84"/>
      <c r="D189" s="4"/>
      <c r="E189" s="5"/>
      <c r="F189" s="4"/>
      <c r="G189" s="6"/>
      <c r="H189" s="2" t="s">
        <v>15</v>
      </c>
      <c r="I189" s="8">
        <f t="shared" ref="I189:L189" si="158">I190+I191+I192+I193</f>
        <v>0</v>
      </c>
      <c r="J189" s="8">
        <f t="shared" si="158"/>
        <v>0</v>
      </c>
      <c r="K189" s="8">
        <f t="shared" si="158"/>
        <v>0</v>
      </c>
      <c r="L189" s="8">
        <f t="shared" si="158"/>
        <v>0</v>
      </c>
      <c r="M189" s="8">
        <f t="shared" ref="M189:P189" si="159">M190+M191+M192+M193</f>
        <v>0</v>
      </c>
      <c r="N189" s="8">
        <f t="shared" si="159"/>
        <v>0</v>
      </c>
      <c r="O189" s="8">
        <f t="shared" si="159"/>
        <v>0</v>
      </c>
      <c r="P189" s="8">
        <f t="shared" si="159"/>
        <v>0</v>
      </c>
      <c r="Q189" s="8">
        <f t="shared" ref="Q189:R189" si="160">Q190+Q191+Q192+Q193</f>
        <v>0</v>
      </c>
      <c r="R189" s="8">
        <f t="shared" si="160"/>
        <v>0</v>
      </c>
      <c r="S189" s="82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1"/>
    </row>
    <row r="190" spans="1:30" hidden="1">
      <c r="A190" s="77"/>
      <c r="B190" s="89"/>
      <c r="C190" s="85"/>
      <c r="D190" s="4"/>
      <c r="E190" s="5"/>
      <c r="F190" s="4"/>
      <c r="G190" s="6"/>
      <c r="H190" s="2" t="s">
        <v>23</v>
      </c>
      <c r="I190" s="8">
        <f t="shared" ref="I190:J193" si="161">K190</f>
        <v>0</v>
      </c>
      <c r="J190" s="8">
        <f t="shared" si="161"/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82"/>
      <c r="T190" s="71"/>
      <c r="U190" s="71"/>
      <c r="V190" s="71"/>
      <c r="W190" s="71"/>
      <c r="X190" s="71"/>
      <c r="Y190" s="71"/>
      <c r="Z190" s="71"/>
      <c r="AA190" s="71"/>
      <c r="AB190" s="71"/>
      <c r="AC190" s="71"/>
      <c r="AD190" s="71"/>
    </row>
    <row r="191" spans="1:30" hidden="1">
      <c r="A191" s="77"/>
      <c r="B191" s="89"/>
      <c r="C191" s="85"/>
      <c r="D191" s="4"/>
      <c r="E191" s="5"/>
      <c r="F191" s="4"/>
      <c r="G191" s="6"/>
      <c r="H191" s="2" t="s">
        <v>27</v>
      </c>
      <c r="I191" s="8">
        <f t="shared" si="161"/>
        <v>0</v>
      </c>
      <c r="J191" s="8">
        <f t="shared" si="161"/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82"/>
      <c r="T191" s="71"/>
      <c r="U191" s="71"/>
      <c r="V191" s="71"/>
      <c r="W191" s="71"/>
      <c r="X191" s="71"/>
      <c r="Y191" s="71"/>
      <c r="Z191" s="71"/>
      <c r="AA191" s="71"/>
      <c r="AB191" s="71"/>
      <c r="AC191" s="71"/>
      <c r="AD191" s="71"/>
    </row>
    <row r="192" spans="1:30" hidden="1">
      <c r="A192" s="77"/>
      <c r="B192" s="89"/>
      <c r="C192" s="85"/>
      <c r="D192" s="4"/>
      <c r="E192" s="5"/>
      <c r="F192" s="4"/>
      <c r="G192" s="6"/>
      <c r="H192" s="2" t="s">
        <v>24</v>
      </c>
      <c r="I192" s="8">
        <f t="shared" si="161"/>
        <v>0</v>
      </c>
      <c r="J192" s="8">
        <f t="shared" si="161"/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82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</row>
    <row r="193" spans="1:30" hidden="1">
      <c r="A193" s="77"/>
      <c r="B193" s="89"/>
      <c r="C193" s="86"/>
      <c r="D193" s="4"/>
      <c r="E193" s="5"/>
      <c r="F193" s="4"/>
      <c r="G193" s="6"/>
      <c r="H193" s="2" t="s">
        <v>25</v>
      </c>
      <c r="I193" s="8">
        <f t="shared" si="161"/>
        <v>0</v>
      </c>
      <c r="J193" s="8">
        <f t="shared" si="161"/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82"/>
      <c r="T193" s="71"/>
      <c r="U193" s="71"/>
      <c r="V193" s="71"/>
      <c r="W193" s="71"/>
      <c r="X193" s="71"/>
      <c r="Y193" s="71"/>
      <c r="Z193" s="71"/>
      <c r="AA193" s="71"/>
      <c r="AB193" s="71"/>
      <c r="AC193" s="71"/>
      <c r="AD193" s="71"/>
    </row>
    <row r="194" spans="1:30" s="24" customFormat="1" ht="25.5" hidden="1" customHeight="1">
      <c r="A194" s="77" t="s">
        <v>82</v>
      </c>
      <c r="B194" s="89" t="s">
        <v>59</v>
      </c>
      <c r="C194" s="84"/>
      <c r="D194" s="4"/>
      <c r="E194" s="5"/>
      <c r="F194" s="4"/>
      <c r="G194" s="6"/>
      <c r="H194" s="2" t="s">
        <v>15</v>
      </c>
      <c r="I194" s="8">
        <f t="shared" ref="I194:L194" si="162">I195+I196+I197+I198</f>
        <v>0</v>
      </c>
      <c r="J194" s="8">
        <f t="shared" si="162"/>
        <v>0</v>
      </c>
      <c r="K194" s="8">
        <f t="shared" si="162"/>
        <v>0</v>
      </c>
      <c r="L194" s="8">
        <f t="shared" si="162"/>
        <v>0</v>
      </c>
      <c r="M194" s="8">
        <f t="shared" ref="M194:P194" si="163">M195+M196+M197+M198</f>
        <v>0</v>
      </c>
      <c r="N194" s="8">
        <f t="shared" si="163"/>
        <v>0</v>
      </c>
      <c r="O194" s="8">
        <f t="shared" si="163"/>
        <v>0</v>
      </c>
      <c r="P194" s="8">
        <f t="shared" si="163"/>
        <v>0</v>
      </c>
      <c r="Q194" s="8">
        <f t="shared" ref="Q194:R194" si="164">Q195+Q196+Q197+Q198</f>
        <v>0</v>
      </c>
      <c r="R194" s="8">
        <f t="shared" si="164"/>
        <v>0</v>
      </c>
      <c r="S194" s="82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</row>
    <row r="195" spans="1:30" hidden="1">
      <c r="A195" s="77"/>
      <c r="B195" s="89"/>
      <c r="C195" s="85"/>
      <c r="D195" s="4"/>
      <c r="E195" s="5"/>
      <c r="F195" s="4"/>
      <c r="G195" s="6"/>
      <c r="H195" s="2" t="s">
        <v>23</v>
      </c>
      <c r="I195" s="8">
        <f t="shared" ref="I195:J198" si="165">K195</f>
        <v>0</v>
      </c>
      <c r="J195" s="8">
        <f t="shared" si="165"/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82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</row>
    <row r="196" spans="1:30" hidden="1">
      <c r="A196" s="77"/>
      <c r="B196" s="89"/>
      <c r="C196" s="85"/>
      <c r="D196" s="4"/>
      <c r="E196" s="5"/>
      <c r="F196" s="4"/>
      <c r="G196" s="6"/>
      <c r="H196" s="2" t="s">
        <v>27</v>
      </c>
      <c r="I196" s="8">
        <f t="shared" si="165"/>
        <v>0</v>
      </c>
      <c r="J196" s="8">
        <f t="shared" si="165"/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82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</row>
    <row r="197" spans="1:30" hidden="1">
      <c r="A197" s="77"/>
      <c r="B197" s="89"/>
      <c r="C197" s="85"/>
      <c r="D197" s="4"/>
      <c r="E197" s="5"/>
      <c r="F197" s="4"/>
      <c r="G197" s="6"/>
      <c r="H197" s="2" t="s">
        <v>24</v>
      </c>
      <c r="I197" s="8">
        <f t="shared" si="165"/>
        <v>0</v>
      </c>
      <c r="J197" s="8">
        <f t="shared" si="165"/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82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</row>
    <row r="198" spans="1:30" hidden="1">
      <c r="A198" s="77"/>
      <c r="B198" s="89"/>
      <c r="C198" s="86"/>
      <c r="D198" s="4"/>
      <c r="E198" s="5"/>
      <c r="F198" s="4"/>
      <c r="G198" s="6"/>
      <c r="H198" s="2" t="s">
        <v>25</v>
      </c>
      <c r="I198" s="8">
        <f t="shared" si="165"/>
        <v>0</v>
      </c>
      <c r="J198" s="8">
        <f t="shared" si="165"/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83"/>
      <c r="T198" s="72"/>
      <c r="U198" s="72"/>
      <c r="V198" s="72"/>
      <c r="W198" s="72"/>
      <c r="X198" s="72"/>
      <c r="Y198" s="72"/>
      <c r="Z198" s="72"/>
      <c r="AA198" s="72"/>
      <c r="AB198" s="72"/>
      <c r="AC198" s="72"/>
      <c r="AD198" s="72"/>
    </row>
    <row r="199" spans="1:30" s="24" customFormat="1" ht="25.5" hidden="1" customHeight="1">
      <c r="A199" s="77" t="s">
        <v>84</v>
      </c>
      <c r="B199" s="78" t="s">
        <v>83</v>
      </c>
      <c r="C199" s="84"/>
      <c r="D199" s="4"/>
      <c r="E199" s="5"/>
      <c r="F199" s="4"/>
      <c r="G199" s="6"/>
      <c r="H199" s="2" t="s">
        <v>15</v>
      </c>
      <c r="I199" s="8">
        <f t="shared" ref="I199:L199" si="166">I200+I201+I202+I203</f>
        <v>0</v>
      </c>
      <c r="J199" s="8">
        <f t="shared" si="166"/>
        <v>0</v>
      </c>
      <c r="K199" s="8">
        <f t="shared" si="166"/>
        <v>0</v>
      </c>
      <c r="L199" s="8">
        <f t="shared" si="166"/>
        <v>0</v>
      </c>
      <c r="M199" s="8">
        <f t="shared" ref="M199:P199" si="167">M200+M201+M202+M203</f>
        <v>0</v>
      </c>
      <c r="N199" s="8">
        <f t="shared" si="167"/>
        <v>0</v>
      </c>
      <c r="O199" s="8">
        <f t="shared" si="167"/>
        <v>0</v>
      </c>
      <c r="P199" s="8">
        <f t="shared" si="167"/>
        <v>0</v>
      </c>
      <c r="Q199" s="8">
        <f t="shared" ref="Q199:R199" si="168">Q200+Q201+Q202+Q203</f>
        <v>0</v>
      </c>
      <c r="R199" s="8">
        <f t="shared" si="168"/>
        <v>0</v>
      </c>
      <c r="S199" s="81" t="s">
        <v>31</v>
      </c>
      <c r="T199" s="70" t="s">
        <v>29</v>
      </c>
      <c r="U199" s="70">
        <f>W199</f>
        <v>0</v>
      </c>
      <c r="V199" s="70">
        <f>X199</f>
        <v>0</v>
      </c>
      <c r="W199" s="70">
        <v>0</v>
      </c>
      <c r="X199" s="70">
        <v>0</v>
      </c>
      <c r="Y199" s="70">
        <v>0</v>
      </c>
      <c r="Z199" s="70">
        <v>0</v>
      </c>
      <c r="AA199" s="70">
        <v>0</v>
      </c>
      <c r="AB199" s="70">
        <v>0</v>
      </c>
      <c r="AC199" s="70">
        <v>0</v>
      </c>
      <c r="AD199" s="70">
        <v>0</v>
      </c>
    </row>
    <row r="200" spans="1:30" hidden="1">
      <c r="A200" s="77"/>
      <c r="B200" s="79"/>
      <c r="C200" s="85"/>
      <c r="D200" s="4"/>
      <c r="E200" s="5"/>
      <c r="F200" s="4"/>
      <c r="G200" s="6"/>
      <c r="H200" s="2" t="s">
        <v>23</v>
      </c>
      <c r="I200" s="8">
        <f t="shared" ref="I200:J203" si="169">K200</f>
        <v>0</v>
      </c>
      <c r="J200" s="8">
        <f t="shared" si="169"/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82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</row>
    <row r="201" spans="1:30" hidden="1">
      <c r="A201" s="77"/>
      <c r="B201" s="79"/>
      <c r="C201" s="85"/>
      <c r="D201" s="4"/>
      <c r="E201" s="5"/>
      <c r="F201" s="4"/>
      <c r="G201" s="6"/>
      <c r="H201" s="2" t="s">
        <v>27</v>
      </c>
      <c r="I201" s="8">
        <f t="shared" si="169"/>
        <v>0</v>
      </c>
      <c r="J201" s="8">
        <f t="shared" si="169"/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82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</row>
    <row r="202" spans="1:30" hidden="1">
      <c r="A202" s="77"/>
      <c r="B202" s="79"/>
      <c r="C202" s="85"/>
      <c r="D202" s="4"/>
      <c r="E202" s="5"/>
      <c r="F202" s="4"/>
      <c r="G202" s="6"/>
      <c r="H202" s="2" t="s">
        <v>24</v>
      </c>
      <c r="I202" s="8">
        <f t="shared" si="169"/>
        <v>0</v>
      </c>
      <c r="J202" s="8">
        <f t="shared" si="169"/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82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</row>
    <row r="203" spans="1:30" hidden="1">
      <c r="A203" s="77"/>
      <c r="B203" s="80"/>
      <c r="C203" s="86"/>
      <c r="D203" s="4"/>
      <c r="E203" s="5"/>
      <c r="F203" s="4"/>
      <c r="G203" s="6"/>
      <c r="H203" s="2" t="s">
        <v>25</v>
      </c>
      <c r="I203" s="8">
        <f t="shared" si="169"/>
        <v>0</v>
      </c>
      <c r="J203" s="8">
        <f t="shared" si="169"/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82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</row>
    <row r="204" spans="1:30" s="24" customFormat="1" ht="25.5" hidden="1" customHeight="1">
      <c r="A204" s="77" t="s">
        <v>85</v>
      </c>
      <c r="B204" s="89" t="s">
        <v>58</v>
      </c>
      <c r="C204" s="84"/>
      <c r="D204" s="4"/>
      <c r="E204" s="5"/>
      <c r="F204" s="4"/>
      <c r="G204" s="6"/>
      <c r="H204" s="2" t="s">
        <v>15</v>
      </c>
      <c r="I204" s="8">
        <f t="shared" ref="I204:L204" si="170">I205+I206+I207+I208</f>
        <v>0</v>
      </c>
      <c r="J204" s="8">
        <f t="shared" si="170"/>
        <v>0</v>
      </c>
      <c r="K204" s="8">
        <f t="shared" si="170"/>
        <v>0</v>
      </c>
      <c r="L204" s="8">
        <f t="shared" si="170"/>
        <v>0</v>
      </c>
      <c r="M204" s="8">
        <f t="shared" ref="M204:P204" si="171">M205+M206+M207+M208</f>
        <v>0</v>
      </c>
      <c r="N204" s="8">
        <f t="shared" si="171"/>
        <v>0</v>
      </c>
      <c r="O204" s="8">
        <f t="shared" si="171"/>
        <v>0</v>
      </c>
      <c r="P204" s="8">
        <f t="shared" si="171"/>
        <v>0</v>
      </c>
      <c r="Q204" s="8">
        <f t="shared" ref="Q204:R204" si="172">Q205+Q206+Q207+Q208</f>
        <v>0</v>
      </c>
      <c r="R204" s="8">
        <f t="shared" si="172"/>
        <v>0</v>
      </c>
      <c r="S204" s="82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</row>
    <row r="205" spans="1:30" hidden="1">
      <c r="A205" s="77"/>
      <c r="B205" s="89"/>
      <c r="C205" s="85"/>
      <c r="D205" s="4"/>
      <c r="E205" s="5"/>
      <c r="F205" s="4"/>
      <c r="G205" s="6"/>
      <c r="H205" s="2" t="s">
        <v>23</v>
      </c>
      <c r="I205" s="8">
        <f>K205</f>
        <v>0</v>
      </c>
      <c r="J205" s="8">
        <f>L205</f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82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</row>
    <row r="206" spans="1:30" hidden="1">
      <c r="A206" s="77"/>
      <c r="B206" s="89"/>
      <c r="C206" s="85"/>
      <c r="D206" s="4"/>
      <c r="E206" s="5"/>
      <c r="F206" s="4"/>
      <c r="G206" s="6"/>
      <c r="H206" s="2" t="s">
        <v>27</v>
      </c>
      <c r="I206" s="8">
        <f>K206</f>
        <v>0</v>
      </c>
      <c r="J206" s="8"/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82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</row>
    <row r="207" spans="1:30" hidden="1">
      <c r="A207" s="77"/>
      <c r="B207" s="89"/>
      <c r="C207" s="85"/>
      <c r="D207" s="4"/>
      <c r="E207" s="5"/>
      <c r="F207" s="4"/>
      <c r="G207" s="6"/>
      <c r="H207" s="2" t="s">
        <v>24</v>
      </c>
      <c r="I207" s="8">
        <f>K207</f>
        <v>0</v>
      </c>
      <c r="J207" s="8"/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82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1"/>
    </row>
    <row r="208" spans="1:30" hidden="1">
      <c r="A208" s="77"/>
      <c r="B208" s="89"/>
      <c r="C208" s="86"/>
      <c r="D208" s="4"/>
      <c r="E208" s="5"/>
      <c r="F208" s="4"/>
      <c r="G208" s="6"/>
      <c r="H208" s="2" t="s">
        <v>25</v>
      </c>
      <c r="I208" s="8">
        <f>K208</f>
        <v>0</v>
      </c>
      <c r="J208" s="8"/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82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1"/>
    </row>
    <row r="209" spans="1:30" s="24" customFormat="1" ht="25.5" hidden="1" customHeight="1">
      <c r="A209" s="77" t="s">
        <v>86</v>
      </c>
      <c r="B209" s="89" t="s">
        <v>59</v>
      </c>
      <c r="C209" s="84"/>
      <c r="D209" s="4"/>
      <c r="E209" s="5"/>
      <c r="F209" s="4"/>
      <c r="G209" s="6"/>
      <c r="H209" s="2" t="s">
        <v>15</v>
      </c>
      <c r="I209" s="8">
        <f t="shared" ref="I209:L209" si="173">I210+I211+I212+I213</f>
        <v>0</v>
      </c>
      <c r="J209" s="8">
        <f t="shared" si="173"/>
        <v>0</v>
      </c>
      <c r="K209" s="8">
        <f t="shared" si="173"/>
        <v>0</v>
      </c>
      <c r="L209" s="8">
        <f t="shared" si="173"/>
        <v>0</v>
      </c>
      <c r="M209" s="8">
        <f t="shared" ref="M209:P209" si="174">M210+M211+M212+M213</f>
        <v>0</v>
      </c>
      <c r="N209" s="8">
        <f t="shared" si="174"/>
        <v>0</v>
      </c>
      <c r="O209" s="8">
        <f t="shared" si="174"/>
        <v>0</v>
      </c>
      <c r="P209" s="8">
        <f t="shared" si="174"/>
        <v>0</v>
      </c>
      <c r="Q209" s="8">
        <f t="shared" ref="Q209:R209" si="175">Q210+Q211+Q212+Q213</f>
        <v>0</v>
      </c>
      <c r="R209" s="8">
        <f t="shared" si="175"/>
        <v>0</v>
      </c>
      <c r="S209" s="82"/>
      <c r="T209" s="71"/>
      <c r="U209" s="71"/>
      <c r="V209" s="71"/>
      <c r="W209" s="71"/>
      <c r="X209" s="71"/>
      <c r="Y209" s="71"/>
      <c r="Z209" s="71"/>
      <c r="AA209" s="71"/>
      <c r="AB209" s="71"/>
      <c r="AC209" s="71"/>
      <c r="AD209" s="71"/>
    </row>
    <row r="210" spans="1:30" hidden="1">
      <c r="A210" s="77"/>
      <c r="B210" s="89"/>
      <c r="C210" s="85"/>
      <c r="D210" s="4"/>
      <c r="E210" s="5"/>
      <c r="F210" s="4"/>
      <c r="G210" s="6"/>
      <c r="H210" s="2" t="s">
        <v>23</v>
      </c>
      <c r="I210" s="8">
        <f t="shared" ref="I210:J213" si="176">K210</f>
        <v>0</v>
      </c>
      <c r="J210" s="8">
        <f t="shared" si="176"/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82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</row>
    <row r="211" spans="1:30" hidden="1">
      <c r="A211" s="77"/>
      <c r="B211" s="89"/>
      <c r="C211" s="85"/>
      <c r="D211" s="4"/>
      <c r="E211" s="5"/>
      <c r="F211" s="4"/>
      <c r="G211" s="6"/>
      <c r="H211" s="2" t="s">
        <v>27</v>
      </c>
      <c r="I211" s="8">
        <f t="shared" si="176"/>
        <v>0</v>
      </c>
      <c r="J211" s="8">
        <f t="shared" si="176"/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82"/>
      <c r="T211" s="71"/>
      <c r="U211" s="71"/>
      <c r="V211" s="71"/>
      <c r="W211" s="71"/>
      <c r="X211" s="71"/>
      <c r="Y211" s="71"/>
      <c r="Z211" s="71"/>
      <c r="AA211" s="71"/>
      <c r="AB211" s="71"/>
      <c r="AC211" s="71"/>
      <c r="AD211" s="71"/>
    </row>
    <row r="212" spans="1:30" hidden="1">
      <c r="A212" s="77"/>
      <c r="B212" s="89"/>
      <c r="C212" s="85"/>
      <c r="D212" s="4"/>
      <c r="E212" s="5"/>
      <c r="F212" s="4"/>
      <c r="G212" s="6"/>
      <c r="H212" s="2" t="s">
        <v>24</v>
      </c>
      <c r="I212" s="8">
        <f t="shared" si="176"/>
        <v>0</v>
      </c>
      <c r="J212" s="8">
        <f t="shared" si="176"/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82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</row>
    <row r="213" spans="1:30" hidden="1">
      <c r="A213" s="77"/>
      <c r="B213" s="89"/>
      <c r="C213" s="86"/>
      <c r="D213" s="4"/>
      <c r="E213" s="5"/>
      <c r="F213" s="4"/>
      <c r="G213" s="6"/>
      <c r="H213" s="2" t="s">
        <v>25</v>
      </c>
      <c r="I213" s="8">
        <f t="shared" si="176"/>
        <v>0</v>
      </c>
      <c r="J213" s="8">
        <f t="shared" si="176"/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83"/>
      <c r="T213" s="72"/>
      <c r="U213" s="72"/>
      <c r="V213" s="72"/>
      <c r="W213" s="72"/>
      <c r="X213" s="72"/>
      <c r="Y213" s="72"/>
      <c r="Z213" s="72"/>
      <c r="AA213" s="72"/>
      <c r="AB213" s="72"/>
      <c r="AC213" s="72"/>
      <c r="AD213" s="72"/>
    </row>
    <row r="214" spans="1:30" s="24" customFormat="1" ht="25.5" hidden="1" customHeight="1">
      <c r="A214" s="77" t="s">
        <v>88</v>
      </c>
      <c r="B214" s="78" t="s">
        <v>87</v>
      </c>
      <c r="C214" s="84"/>
      <c r="D214" s="4"/>
      <c r="E214" s="5"/>
      <c r="F214" s="4"/>
      <c r="G214" s="6"/>
      <c r="H214" s="2" t="s">
        <v>15</v>
      </c>
      <c r="I214" s="8">
        <f t="shared" ref="I214:L214" si="177">I215+I216+I217+I218</f>
        <v>0</v>
      </c>
      <c r="J214" s="8" t="e">
        <f t="shared" si="177"/>
        <v>#REF!</v>
      </c>
      <c r="K214" s="8">
        <f t="shared" si="177"/>
        <v>0</v>
      </c>
      <c r="L214" s="8">
        <f t="shared" si="177"/>
        <v>0</v>
      </c>
      <c r="M214" s="8">
        <f t="shared" ref="M214:P214" si="178">M215+M216+M217+M218</f>
        <v>0</v>
      </c>
      <c r="N214" s="8">
        <f t="shared" si="178"/>
        <v>0</v>
      </c>
      <c r="O214" s="8">
        <f t="shared" si="178"/>
        <v>0</v>
      </c>
      <c r="P214" s="8">
        <f t="shared" si="178"/>
        <v>0</v>
      </c>
      <c r="Q214" s="8">
        <f t="shared" ref="Q214:R214" si="179">Q215+Q216+Q217+Q218</f>
        <v>0</v>
      </c>
      <c r="R214" s="8">
        <f t="shared" si="179"/>
        <v>0</v>
      </c>
      <c r="S214" s="81" t="s">
        <v>31</v>
      </c>
      <c r="T214" s="70" t="s">
        <v>29</v>
      </c>
      <c r="U214" s="70">
        <f>W214</f>
        <v>0</v>
      </c>
      <c r="V214" s="70">
        <f>X214</f>
        <v>0</v>
      </c>
      <c r="W214" s="70">
        <v>0</v>
      </c>
      <c r="X214" s="70">
        <v>0</v>
      </c>
      <c r="Y214" s="70">
        <v>0</v>
      </c>
      <c r="Z214" s="70">
        <v>0</v>
      </c>
      <c r="AA214" s="70">
        <v>0</v>
      </c>
      <c r="AB214" s="70">
        <v>0</v>
      </c>
      <c r="AC214" s="70">
        <v>0</v>
      </c>
      <c r="AD214" s="70">
        <v>0</v>
      </c>
    </row>
    <row r="215" spans="1:30" hidden="1">
      <c r="A215" s="77"/>
      <c r="B215" s="79"/>
      <c r="C215" s="85"/>
      <c r="D215" s="4"/>
      <c r="E215" s="5"/>
      <c r="F215" s="4"/>
      <c r="G215" s="6"/>
      <c r="H215" s="2" t="s">
        <v>23</v>
      </c>
      <c r="I215" s="8">
        <f>K215</f>
        <v>0</v>
      </c>
      <c r="J215" s="8" t="e">
        <f>#REF!</f>
        <v>#REF!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82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</row>
    <row r="216" spans="1:30" hidden="1">
      <c r="A216" s="77"/>
      <c r="B216" s="79"/>
      <c r="C216" s="85"/>
      <c r="D216" s="4"/>
      <c r="E216" s="5"/>
      <c r="F216" s="4"/>
      <c r="G216" s="6"/>
      <c r="H216" s="2" t="s">
        <v>27</v>
      </c>
      <c r="I216" s="8">
        <f>K216</f>
        <v>0</v>
      </c>
      <c r="J216" s="8" t="e">
        <f>#REF!</f>
        <v>#REF!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82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</row>
    <row r="217" spans="1:30" hidden="1">
      <c r="A217" s="77"/>
      <c r="B217" s="79"/>
      <c r="C217" s="85"/>
      <c r="D217" s="4"/>
      <c r="E217" s="5"/>
      <c r="F217" s="4"/>
      <c r="G217" s="6"/>
      <c r="H217" s="2" t="s">
        <v>24</v>
      </c>
      <c r="I217" s="8">
        <f>K217</f>
        <v>0</v>
      </c>
      <c r="J217" s="8" t="e">
        <f>#REF!</f>
        <v>#REF!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82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</row>
    <row r="218" spans="1:30" hidden="1">
      <c r="A218" s="77"/>
      <c r="B218" s="80"/>
      <c r="C218" s="86"/>
      <c r="D218" s="4"/>
      <c r="E218" s="5"/>
      <c r="F218" s="4"/>
      <c r="G218" s="6"/>
      <c r="H218" s="2" t="s">
        <v>25</v>
      </c>
      <c r="I218" s="8">
        <f>K218</f>
        <v>0</v>
      </c>
      <c r="J218" s="8" t="e">
        <f>#REF!</f>
        <v>#REF!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82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</row>
    <row r="219" spans="1:30" s="24" customFormat="1" ht="25.5" hidden="1" customHeight="1">
      <c r="A219" s="77" t="s">
        <v>89</v>
      </c>
      <c r="B219" s="89" t="s">
        <v>58</v>
      </c>
      <c r="C219" s="84"/>
      <c r="D219" s="4"/>
      <c r="E219" s="5"/>
      <c r="F219" s="4"/>
      <c r="G219" s="6"/>
      <c r="H219" s="2" t="s">
        <v>15</v>
      </c>
      <c r="I219" s="8">
        <f t="shared" ref="I219:L219" si="180">I220+I221+I222+I223</f>
        <v>0</v>
      </c>
      <c r="J219" s="8" t="e">
        <f t="shared" si="180"/>
        <v>#REF!</v>
      </c>
      <c r="K219" s="8">
        <f t="shared" si="180"/>
        <v>0</v>
      </c>
      <c r="L219" s="8">
        <f t="shared" si="180"/>
        <v>0</v>
      </c>
      <c r="M219" s="8">
        <f t="shared" ref="M219:P219" si="181">M220+M221+M222+M223</f>
        <v>0</v>
      </c>
      <c r="N219" s="8">
        <f t="shared" si="181"/>
        <v>0</v>
      </c>
      <c r="O219" s="8">
        <f t="shared" si="181"/>
        <v>0</v>
      </c>
      <c r="P219" s="8">
        <f t="shared" si="181"/>
        <v>0</v>
      </c>
      <c r="Q219" s="8">
        <f t="shared" ref="Q219:R219" si="182">Q220+Q221+Q222+Q223</f>
        <v>0</v>
      </c>
      <c r="R219" s="8">
        <f t="shared" si="182"/>
        <v>0</v>
      </c>
      <c r="S219" s="82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</row>
    <row r="220" spans="1:30" hidden="1">
      <c r="A220" s="77"/>
      <c r="B220" s="89"/>
      <c r="C220" s="85"/>
      <c r="D220" s="4"/>
      <c r="E220" s="5"/>
      <c r="F220" s="4"/>
      <c r="G220" s="6"/>
      <c r="H220" s="2" t="s">
        <v>23</v>
      </c>
      <c r="I220" s="8">
        <f>K220</f>
        <v>0</v>
      </c>
      <c r="J220" s="8" t="e">
        <f>#REF!</f>
        <v>#REF!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82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</row>
    <row r="221" spans="1:30" hidden="1">
      <c r="A221" s="77"/>
      <c r="B221" s="89"/>
      <c r="C221" s="85"/>
      <c r="D221" s="4"/>
      <c r="E221" s="5"/>
      <c r="F221" s="4"/>
      <c r="G221" s="6"/>
      <c r="H221" s="2" t="s">
        <v>27</v>
      </c>
      <c r="I221" s="8">
        <f>K221</f>
        <v>0</v>
      </c>
      <c r="J221" s="8" t="e">
        <f>#REF!</f>
        <v>#REF!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82"/>
      <c r="T221" s="71"/>
      <c r="U221" s="71"/>
      <c r="V221" s="71"/>
      <c r="W221" s="71"/>
      <c r="X221" s="71"/>
      <c r="Y221" s="71"/>
      <c r="Z221" s="71"/>
      <c r="AA221" s="71"/>
      <c r="AB221" s="71"/>
      <c r="AC221" s="71"/>
      <c r="AD221" s="71"/>
    </row>
    <row r="222" spans="1:30" hidden="1">
      <c r="A222" s="77"/>
      <c r="B222" s="89"/>
      <c r="C222" s="85"/>
      <c r="D222" s="4"/>
      <c r="E222" s="5"/>
      <c r="F222" s="4"/>
      <c r="G222" s="6"/>
      <c r="H222" s="2" t="s">
        <v>24</v>
      </c>
      <c r="I222" s="8">
        <f>K222</f>
        <v>0</v>
      </c>
      <c r="J222" s="8" t="e">
        <f>#REF!</f>
        <v>#REF!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82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</row>
    <row r="223" spans="1:30" hidden="1">
      <c r="A223" s="77"/>
      <c r="B223" s="89"/>
      <c r="C223" s="86"/>
      <c r="D223" s="4"/>
      <c r="E223" s="5"/>
      <c r="F223" s="4"/>
      <c r="G223" s="6"/>
      <c r="H223" s="2" t="s">
        <v>25</v>
      </c>
      <c r="I223" s="8">
        <f>K223</f>
        <v>0</v>
      </c>
      <c r="J223" s="8" t="e">
        <f>#REF!</f>
        <v>#REF!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83"/>
      <c r="T223" s="72"/>
      <c r="U223" s="72"/>
      <c r="V223" s="72"/>
      <c r="W223" s="72"/>
      <c r="X223" s="72"/>
      <c r="Y223" s="72"/>
      <c r="Z223" s="72"/>
      <c r="AA223" s="72"/>
      <c r="AB223" s="72"/>
      <c r="AC223" s="72"/>
      <c r="AD223" s="72"/>
    </row>
    <row r="224" spans="1:30" s="24" customFormat="1" ht="25.5" hidden="1" customHeight="1">
      <c r="A224" s="77" t="s">
        <v>91</v>
      </c>
      <c r="B224" s="78" t="s">
        <v>90</v>
      </c>
      <c r="C224" s="84"/>
      <c r="D224" s="4"/>
      <c r="E224" s="5"/>
      <c r="F224" s="4"/>
      <c r="G224" s="6"/>
      <c r="H224" s="2" t="s">
        <v>15</v>
      </c>
      <c r="I224" s="8">
        <f t="shared" ref="I224:L224" si="183">I225+I226+I227+I228</f>
        <v>0</v>
      </c>
      <c r="J224" s="8" t="e">
        <f t="shared" si="183"/>
        <v>#REF!</v>
      </c>
      <c r="K224" s="8">
        <f t="shared" si="183"/>
        <v>0</v>
      </c>
      <c r="L224" s="8">
        <f t="shared" si="183"/>
        <v>0</v>
      </c>
      <c r="M224" s="8">
        <f t="shared" ref="M224:P224" si="184">M225+M226+M227+M228</f>
        <v>0</v>
      </c>
      <c r="N224" s="8">
        <f t="shared" si="184"/>
        <v>0</v>
      </c>
      <c r="O224" s="8">
        <f t="shared" si="184"/>
        <v>0</v>
      </c>
      <c r="P224" s="8">
        <f t="shared" si="184"/>
        <v>0</v>
      </c>
      <c r="Q224" s="8">
        <f t="shared" ref="Q224:R224" si="185">Q225+Q226+Q227+Q228</f>
        <v>0</v>
      </c>
      <c r="R224" s="8">
        <f t="shared" si="185"/>
        <v>0</v>
      </c>
      <c r="S224" s="81" t="s">
        <v>31</v>
      </c>
      <c r="T224" s="70" t="s">
        <v>29</v>
      </c>
      <c r="U224" s="70">
        <f>W224</f>
        <v>0</v>
      </c>
      <c r="V224" s="70">
        <f>X224</f>
        <v>0</v>
      </c>
      <c r="W224" s="70">
        <v>0</v>
      </c>
      <c r="X224" s="70">
        <v>0</v>
      </c>
      <c r="Y224" s="70">
        <v>0</v>
      </c>
      <c r="Z224" s="70">
        <v>0</v>
      </c>
      <c r="AA224" s="70">
        <v>0</v>
      </c>
      <c r="AB224" s="70">
        <v>0</v>
      </c>
      <c r="AC224" s="70">
        <v>0</v>
      </c>
      <c r="AD224" s="70">
        <v>0</v>
      </c>
    </row>
    <row r="225" spans="1:30" ht="15" hidden="1" customHeight="1">
      <c r="A225" s="77"/>
      <c r="B225" s="79"/>
      <c r="C225" s="85"/>
      <c r="D225" s="4"/>
      <c r="E225" s="5"/>
      <c r="F225" s="4"/>
      <c r="G225" s="6"/>
      <c r="H225" s="2" t="s">
        <v>23</v>
      </c>
      <c r="I225" s="8">
        <f>K225</f>
        <v>0</v>
      </c>
      <c r="J225" s="8" t="e">
        <f>#REF!</f>
        <v>#REF!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82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</row>
    <row r="226" spans="1:30" ht="15" hidden="1" customHeight="1">
      <c r="A226" s="77"/>
      <c r="B226" s="79"/>
      <c r="C226" s="85"/>
      <c r="D226" s="4"/>
      <c r="E226" s="5"/>
      <c r="F226" s="4"/>
      <c r="G226" s="6"/>
      <c r="H226" s="2" t="s">
        <v>27</v>
      </c>
      <c r="I226" s="8">
        <f>K226</f>
        <v>0</v>
      </c>
      <c r="J226" s="8" t="e">
        <f>#REF!</f>
        <v>#REF!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82"/>
      <c r="T226" s="71"/>
      <c r="U226" s="71"/>
      <c r="V226" s="71"/>
      <c r="W226" s="71"/>
      <c r="X226" s="71"/>
      <c r="Y226" s="71"/>
      <c r="Z226" s="71"/>
      <c r="AA226" s="71"/>
      <c r="AB226" s="71"/>
      <c r="AC226" s="71"/>
      <c r="AD226" s="71"/>
    </row>
    <row r="227" spans="1:30" ht="15" hidden="1" customHeight="1">
      <c r="A227" s="77"/>
      <c r="B227" s="79"/>
      <c r="C227" s="85"/>
      <c r="D227" s="4"/>
      <c r="E227" s="5"/>
      <c r="F227" s="4"/>
      <c r="G227" s="6"/>
      <c r="H227" s="2" t="s">
        <v>24</v>
      </c>
      <c r="I227" s="8">
        <f>K227</f>
        <v>0</v>
      </c>
      <c r="J227" s="8" t="e">
        <f>#REF!</f>
        <v>#REF!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82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</row>
    <row r="228" spans="1:30" ht="15" hidden="1" customHeight="1">
      <c r="A228" s="77"/>
      <c r="B228" s="80"/>
      <c r="C228" s="86"/>
      <c r="D228" s="4"/>
      <c r="E228" s="5"/>
      <c r="F228" s="4"/>
      <c r="G228" s="6"/>
      <c r="H228" s="2" t="s">
        <v>25</v>
      </c>
      <c r="I228" s="8">
        <f>K228</f>
        <v>0</v>
      </c>
      <c r="J228" s="8" t="e">
        <f>#REF!</f>
        <v>#REF!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82"/>
      <c r="T228" s="71"/>
      <c r="U228" s="71"/>
      <c r="V228" s="71"/>
      <c r="W228" s="71"/>
      <c r="X228" s="71"/>
      <c r="Y228" s="71"/>
      <c r="Z228" s="71"/>
      <c r="AA228" s="71"/>
      <c r="AB228" s="71"/>
      <c r="AC228" s="71"/>
      <c r="AD228" s="71"/>
    </row>
    <row r="229" spans="1:30" s="24" customFormat="1" ht="25.5" hidden="1" customHeight="1">
      <c r="A229" s="77" t="s">
        <v>92</v>
      </c>
      <c r="B229" s="89" t="s">
        <v>58</v>
      </c>
      <c r="C229" s="84"/>
      <c r="D229" s="4"/>
      <c r="E229" s="5"/>
      <c r="F229" s="4"/>
      <c r="G229" s="6"/>
      <c r="H229" s="2" t="s">
        <v>15</v>
      </c>
      <c r="I229" s="8">
        <f t="shared" ref="I229:L229" si="186">I230+I231+I232+I233</f>
        <v>0</v>
      </c>
      <c r="J229" s="8" t="e">
        <f t="shared" si="186"/>
        <v>#REF!</v>
      </c>
      <c r="K229" s="8">
        <f t="shared" si="186"/>
        <v>0</v>
      </c>
      <c r="L229" s="8">
        <f t="shared" si="186"/>
        <v>0</v>
      </c>
      <c r="M229" s="8">
        <f t="shared" ref="M229:P229" si="187">M230+M231+M232+M233</f>
        <v>0</v>
      </c>
      <c r="N229" s="8">
        <f t="shared" si="187"/>
        <v>0</v>
      </c>
      <c r="O229" s="8">
        <f t="shared" si="187"/>
        <v>0</v>
      </c>
      <c r="P229" s="8">
        <f t="shared" si="187"/>
        <v>0</v>
      </c>
      <c r="Q229" s="8">
        <f t="shared" ref="Q229:R229" si="188">Q230+Q231+Q232+Q233</f>
        <v>0</v>
      </c>
      <c r="R229" s="8">
        <f t="shared" si="188"/>
        <v>0</v>
      </c>
      <c r="S229" s="82"/>
      <c r="T229" s="71"/>
      <c r="U229" s="71"/>
      <c r="V229" s="71"/>
      <c r="W229" s="71"/>
      <c r="X229" s="71"/>
      <c r="Y229" s="71"/>
      <c r="Z229" s="71"/>
      <c r="AA229" s="71"/>
      <c r="AB229" s="71"/>
      <c r="AC229" s="71"/>
      <c r="AD229" s="71"/>
    </row>
    <row r="230" spans="1:30" ht="15" hidden="1" customHeight="1">
      <c r="A230" s="77"/>
      <c r="B230" s="89"/>
      <c r="C230" s="85"/>
      <c r="D230" s="4"/>
      <c r="E230" s="5"/>
      <c r="F230" s="4"/>
      <c r="G230" s="6"/>
      <c r="H230" s="2" t="s">
        <v>23</v>
      </c>
      <c r="I230" s="8">
        <f>K230</f>
        <v>0</v>
      </c>
      <c r="J230" s="8" t="e">
        <f>#REF!</f>
        <v>#REF!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82"/>
      <c r="T230" s="71"/>
      <c r="U230" s="71"/>
      <c r="V230" s="71"/>
      <c r="W230" s="71"/>
      <c r="X230" s="71"/>
      <c r="Y230" s="71"/>
      <c r="Z230" s="71"/>
      <c r="AA230" s="71"/>
      <c r="AB230" s="71"/>
      <c r="AC230" s="71"/>
      <c r="AD230" s="71"/>
    </row>
    <row r="231" spans="1:30" ht="15" hidden="1" customHeight="1">
      <c r="A231" s="77"/>
      <c r="B231" s="89"/>
      <c r="C231" s="85"/>
      <c r="D231" s="4"/>
      <c r="E231" s="5"/>
      <c r="F231" s="4"/>
      <c r="G231" s="6"/>
      <c r="H231" s="2" t="s">
        <v>27</v>
      </c>
      <c r="I231" s="8">
        <f>K231</f>
        <v>0</v>
      </c>
      <c r="J231" s="8" t="e">
        <f>#REF!</f>
        <v>#REF!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82"/>
      <c r="T231" s="71"/>
      <c r="U231" s="71"/>
      <c r="V231" s="71"/>
      <c r="W231" s="71"/>
      <c r="X231" s="71"/>
      <c r="Y231" s="71"/>
      <c r="Z231" s="71"/>
      <c r="AA231" s="71"/>
      <c r="AB231" s="71"/>
      <c r="AC231" s="71"/>
      <c r="AD231" s="71"/>
    </row>
    <row r="232" spans="1:30" ht="15" hidden="1" customHeight="1">
      <c r="A232" s="77"/>
      <c r="B232" s="89"/>
      <c r="C232" s="85"/>
      <c r="D232" s="4"/>
      <c r="E232" s="5"/>
      <c r="F232" s="4"/>
      <c r="G232" s="6"/>
      <c r="H232" s="2" t="s">
        <v>24</v>
      </c>
      <c r="I232" s="8">
        <f>K232</f>
        <v>0</v>
      </c>
      <c r="J232" s="8" t="e">
        <f>#REF!</f>
        <v>#REF!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82"/>
      <c r="T232" s="71"/>
      <c r="U232" s="71"/>
      <c r="V232" s="71"/>
      <c r="W232" s="71"/>
      <c r="X232" s="71"/>
      <c r="Y232" s="71"/>
      <c r="Z232" s="71"/>
      <c r="AA232" s="71"/>
      <c r="AB232" s="71"/>
      <c r="AC232" s="71"/>
      <c r="AD232" s="71"/>
    </row>
    <row r="233" spans="1:30" ht="15" hidden="1" customHeight="1">
      <c r="A233" s="77"/>
      <c r="B233" s="89"/>
      <c r="C233" s="86"/>
      <c r="D233" s="4"/>
      <c r="E233" s="5"/>
      <c r="F233" s="4"/>
      <c r="G233" s="6"/>
      <c r="H233" s="2" t="s">
        <v>25</v>
      </c>
      <c r="I233" s="8">
        <f>K233</f>
        <v>0</v>
      </c>
      <c r="J233" s="8" t="e">
        <f>#REF!</f>
        <v>#REF!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83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</row>
    <row r="234" spans="1:30" s="24" customFormat="1" ht="25.5" hidden="1" customHeight="1">
      <c r="A234" s="77" t="s">
        <v>94</v>
      </c>
      <c r="B234" s="78" t="s">
        <v>93</v>
      </c>
      <c r="C234" s="84"/>
      <c r="D234" s="4"/>
      <c r="E234" s="5"/>
      <c r="F234" s="4"/>
      <c r="G234" s="6"/>
      <c r="H234" s="2" t="s">
        <v>15</v>
      </c>
      <c r="I234" s="8">
        <f t="shared" ref="I234:L234" si="189">I235+I236+I237+I238</f>
        <v>0</v>
      </c>
      <c r="J234" s="8" t="e">
        <f t="shared" si="189"/>
        <v>#REF!</v>
      </c>
      <c r="K234" s="8">
        <f t="shared" si="189"/>
        <v>0</v>
      </c>
      <c r="L234" s="8">
        <f t="shared" si="189"/>
        <v>0</v>
      </c>
      <c r="M234" s="8">
        <f t="shared" ref="M234:P234" si="190">M235+M236+M237+M238</f>
        <v>0</v>
      </c>
      <c r="N234" s="8">
        <f t="shared" si="190"/>
        <v>0</v>
      </c>
      <c r="O234" s="8">
        <f t="shared" si="190"/>
        <v>0</v>
      </c>
      <c r="P234" s="8">
        <f t="shared" si="190"/>
        <v>0</v>
      </c>
      <c r="Q234" s="8">
        <f t="shared" ref="Q234:R234" si="191">Q235+Q236+Q237+Q238</f>
        <v>0</v>
      </c>
      <c r="R234" s="8">
        <f t="shared" si="191"/>
        <v>0</v>
      </c>
      <c r="S234" s="130" t="s">
        <v>31</v>
      </c>
      <c r="T234" s="84" t="s">
        <v>29</v>
      </c>
      <c r="U234" s="84">
        <f>W234</f>
        <v>100</v>
      </c>
      <c r="V234" s="84">
        <f>X234</f>
        <v>0</v>
      </c>
      <c r="W234" s="84">
        <v>100</v>
      </c>
      <c r="X234" s="84">
        <v>0</v>
      </c>
      <c r="Y234" s="84">
        <v>100</v>
      </c>
      <c r="Z234" s="84">
        <v>0</v>
      </c>
      <c r="AA234" s="84">
        <v>100</v>
      </c>
      <c r="AB234" s="84">
        <v>0</v>
      </c>
      <c r="AC234" s="84">
        <v>100</v>
      </c>
      <c r="AD234" s="84">
        <v>0</v>
      </c>
    </row>
    <row r="235" spans="1:30" ht="15" hidden="1" customHeight="1">
      <c r="A235" s="77"/>
      <c r="B235" s="79"/>
      <c r="C235" s="85"/>
      <c r="D235" s="4"/>
      <c r="E235" s="5"/>
      <c r="F235" s="4"/>
      <c r="G235" s="6"/>
      <c r="H235" s="2" t="s">
        <v>23</v>
      </c>
      <c r="I235" s="8">
        <f>K235</f>
        <v>0</v>
      </c>
      <c r="J235" s="8" t="e">
        <f>#REF!</f>
        <v>#REF!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130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</row>
    <row r="236" spans="1:30" ht="15" hidden="1" customHeight="1">
      <c r="A236" s="77"/>
      <c r="B236" s="79"/>
      <c r="C236" s="85"/>
      <c r="D236" s="4"/>
      <c r="E236" s="5"/>
      <c r="F236" s="4"/>
      <c r="G236" s="6"/>
      <c r="H236" s="2" t="s">
        <v>27</v>
      </c>
      <c r="I236" s="8">
        <f>K236</f>
        <v>0</v>
      </c>
      <c r="J236" s="8" t="e">
        <f>#REF!</f>
        <v>#REF!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130"/>
      <c r="T236" s="85"/>
      <c r="U236" s="85"/>
      <c r="V236" s="85"/>
      <c r="W236" s="85"/>
      <c r="X236" s="85"/>
      <c r="Y236" s="85"/>
      <c r="Z236" s="85"/>
      <c r="AA236" s="85"/>
      <c r="AB236" s="85"/>
      <c r="AC236" s="85"/>
      <c r="AD236" s="85"/>
    </row>
    <row r="237" spans="1:30" ht="15" hidden="1" customHeight="1">
      <c r="A237" s="77"/>
      <c r="B237" s="79"/>
      <c r="C237" s="85"/>
      <c r="D237" s="4"/>
      <c r="E237" s="5"/>
      <c r="F237" s="4"/>
      <c r="G237" s="6"/>
      <c r="H237" s="2" t="s">
        <v>24</v>
      </c>
      <c r="I237" s="8">
        <f>K237</f>
        <v>0</v>
      </c>
      <c r="J237" s="8" t="e">
        <f>#REF!</f>
        <v>#REF!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130"/>
      <c r="T237" s="85"/>
      <c r="U237" s="85"/>
      <c r="V237" s="85"/>
      <c r="W237" s="85"/>
      <c r="X237" s="85"/>
      <c r="Y237" s="85"/>
      <c r="Z237" s="85"/>
      <c r="AA237" s="85"/>
      <c r="AB237" s="85"/>
      <c r="AC237" s="85"/>
      <c r="AD237" s="85"/>
    </row>
    <row r="238" spans="1:30" ht="15" hidden="1" customHeight="1">
      <c r="A238" s="77"/>
      <c r="B238" s="80"/>
      <c r="C238" s="86"/>
      <c r="D238" s="4"/>
      <c r="E238" s="5"/>
      <c r="F238" s="4"/>
      <c r="G238" s="6"/>
      <c r="H238" s="2" t="s">
        <v>25</v>
      </c>
      <c r="I238" s="8">
        <f>K238</f>
        <v>0</v>
      </c>
      <c r="J238" s="8" t="e">
        <f>#REF!</f>
        <v>#REF!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130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</row>
    <row r="239" spans="1:30" s="24" customFormat="1" ht="25.5" customHeight="1">
      <c r="A239" s="77" t="s">
        <v>96</v>
      </c>
      <c r="B239" s="78" t="s">
        <v>95</v>
      </c>
      <c r="C239" s="113">
        <v>502</v>
      </c>
      <c r="D239" s="4">
        <v>24</v>
      </c>
      <c r="E239" s="5">
        <v>2</v>
      </c>
      <c r="F239" s="4">
        <v>2</v>
      </c>
      <c r="G239" s="6">
        <v>19990</v>
      </c>
      <c r="H239" s="2" t="s">
        <v>15</v>
      </c>
      <c r="I239" s="8">
        <f t="shared" ref="I239:L239" si="192">I240+I241+I242+I243</f>
        <v>8173976.1099999994</v>
      </c>
      <c r="J239" s="8">
        <f t="shared" si="192"/>
        <v>2947578.09</v>
      </c>
      <c r="K239" s="8">
        <f t="shared" si="192"/>
        <v>6790385.2299999995</v>
      </c>
      <c r="L239" s="8">
        <f t="shared" si="192"/>
        <v>2947578.09</v>
      </c>
      <c r="M239" s="8">
        <f t="shared" ref="M239:P239" si="193">M240+M241+M242+M243</f>
        <v>1383590.88</v>
      </c>
      <c r="N239" s="8">
        <f t="shared" si="193"/>
        <v>1383590.88</v>
      </c>
      <c r="O239" s="8">
        <f t="shared" si="193"/>
        <v>0</v>
      </c>
      <c r="P239" s="8">
        <f t="shared" si="193"/>
        <v>0</v>
      </c>
      <c r="Q239" s="8">
        <f t="shared" ref="Q239:R239" si="194">Q240+Q241+Q242+Q243</f>
        <v>0</v>
      </c>
      <c r="R239" s="8">
        <f t="shared" si="194"/>
        <v>0</v>
      </c>
      <c r="S239" s="130" t="s">
        <v>31</v>
      </c>
      <c r="T239" s="84" t="s">
        <v>29</v>
      </c>
      <c r="U239" s="84">
        <f>W239</f>
        <v>100</v>
      </c>
      <c r="V239" s="84">
        <f>X239</f>
        <v>100</v>
      </c>
      <c r="W239" s="84">
        <v>100</v>
      </c>
      <c r="X239" s="84">
        <v>100</v>
      </c>
      <c r="Y239" s="84">
        <v>100</v>
      </c>
      <c r="Z239" s="84">
        <v>100</v>
      </c>
      <c r="AA239" s="84">
        <v>100</v>
      </c>
      <c r="AB239" s="84">
        <v>100</v>
      </c>
      <c r="AC239" s="84">
        <v>100</v>
      </c>
      <c r="AD239" s="84">
        <v>100</v>
      </c>
    </row>
    <row r="240" spans="1:30">
      <c r="A240" s="77"/>
      <c r="B240" s="79"/>
      <c r="C240" s="114"/>
      <c r="D240" s="25"/>
      <c r="E240" s="25"/>
      <c r="F240" s="25"/>
      <c r="G240" s="25"/>
      <c r="H240" s="2" t="s">
        <v>23</v>
      </c>
      <c r="I240" s="7">
        <f>K240+M240</f>
        <v>8173976.1099999994</v>
      </c>
      <c r="J240" s="8">
        <f>L240</f>
        <v>2947578.09</v>
      </c>
      <c r="K240" s="8">
        <v>6790385.2299999995</v>
      </c>
      <c r="L240" s="8">
        <f>2947578.09</f>
        <v>2947578.09</v>
      </c>
      <c r="M240" s="9">
        <v>1383590.88</v>
      </c>
      <c r="N240" s="9">
        <v>1383590.88</v>
      </c>
      <c r="O240" s="9">
        <v>0</v>
      </c>
      <c r="P240" s="9">
        <v>0</v>
      </c>
      <c r="Q240" s="9">
        <v>0</v>
      </c>
      <c r="R240" s="9">
        <v>0</v>
      </c>
      <c r="S240" s="130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</row>
    <row r="241" spans="1:30">
      <c r="A241" s="77"/>
      <c r="B241" s="79"/>
      <c r="C241" s="114"/>
      <c r="D241" s="4"/>
      <c r="E241" s="5"/>
      <c r="F241" s="4"/>
      <c r="G241" s="6"/>
      <c r="H241" s="2" t="s">
        <v>27</v>
      </c>
      <c r="I241" s="7">
        <f>K241+M241</f>
        <v>0</v>
      </c>
      <c r="J241" s="8">
        <f t="shared" ref="J241:J288" si="195">L241</f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130"/>
      <c r="T241" s="85"/>
      <c r="U241" s="85"/>
      <c r="V241" s="85"/>
      <c r="W241" s="85"/>
      <c r="X241" s="85"/>
      <c r="Y241" s="85"/>
      <c r="Z241" s="85"/>
      <c r="AA241" s="85"/>
      <c r="AB241" s="85"/>
      <c r="AC241" s="85"/>
      <c r="AD241" s="85"/>
    </row>
    <row r="242" spans="1:30">
      <c r="A242" s="77"/>
      <c r="B242" s="79"/>
      <c r="C242" s="114"/>
      <c r="D242" s="4"/>
      <c r="E242" s="5"/>
      <c r="F242" s="4"/>
      <c r="G242" s="6"/>
      <c r="H242" s="2" t="s">
        <v>24</v>
      </c>
      <c r="I242" s="7">
        <f>K242+M242</f>
        <v>0</v>
      </c>
      <c r="J242" s="8">
        <f t="shared" si="195"/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130"/>
      <c r="T242" s="85"/>
      <c r="U242" s="85"/>
      <c r="V242" s="85"/>
      <c r="W242" s="85"/>
      <c r="X242" s="85"/>
      <c r="Y242" s="85"/>
      <c r="Z242" s="85"/>
      <c r="AA242" s="85"/>
      <c r="AB242" s="85"/>
      <c r="AC242" s="85"/>
      <c r="AD242" s="85"/>
    </row>
    <row r="243" spans="1:30">
      <c r="A243" s="77"/>
      <c r="B243" s="80"/>
      <c r="C243" s="115"/>
      <c r="D243" s="4"/>
      <c r="E243" s="5"/>
      <c r="F243" s="4"/>
      <c r="G243" s="6"/>
      <c r="H243" s="2" t="s">
        <v>25</v>
      </c>
      <c r="I243" s="7">
        <f>K243+M243</f>
        <v>0</v>
      </c>
      <c r="J243" s="8">
        <f t="shared" si="195"/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130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</row>
    <row r="244" spans="1:30" s="24" customFormat="1" ht="25.5" customHeight="1">
      <c r="A244" s="77" t="s">
        <v>98</v>
      </c>
      <c r="B244" s="78" t="s">
        <v>97</v>
      </c>
      <c r="C244" s="70">
        <v>502</v>
      </c>
      <c r="D244" s="4"/>
      <c r="E244" s="5"/>
      <c r="F244" s="4"/>
      <c r="G244" s="6"/>
      <c r="H244" s="2" t="s">
        <v>15</v>
      </c>
      <c r="I244" s="8">
        <f t="shared" ref="I244:L244" si="196">I245+I246+I247+I248</f>
        <v>2138285.4499999997</v>
      </c>
      <c r="J244" s="8">
        <f t="shared" si="196"/>
        <v>2138285.4499999997</v>
      </c>
      <c r="K244" s="7">
        <f t="shared" si="196"/>
        <v>2138285.4499999997</v>
      </c>
      <c r="L244" s="8">
        <f t="shared" si="196"/>
        <v>2138285.4499999997</v>
      </c>
      <c r="M244" s="7">
        <f t="shared" ref="M244:P244" si="197">M245+M246+M247+M248</f>
        <v>0</v>
      </c>
      <c r="N244" s="8">
        <f t="shared" si="197"/>
        <v>0</v>
      </c>
      <c r="O244" s="7">
        <f t="shared" si="197"/>
        <v>0</v>
      </c>
      <c r="P244" s="8">
        <f t="shared" si="197"/>
        <v>0</v>
      </c>
      <c r="Q244" s="7">
        <f t="shared" ref="Q244:R244" si="198">Q245+Q246+Q247+Q248</f>
        <v>0</v>
      </c>
      <c r="R244" s="8">
        <f t="shared" si="198"/>
        <v>0</v>
      </c>
      <c r="S244" s="81" t="s">
        <v>99</v>
      </c>
      <c r="T244" s="84" t="s">
        <v>100</v>
      </c>
      <c r="U244" s="84">
        <f>W244</f>
        <v>0.80900000000000005</v>
      </c>
      <c r="V244" s="84">
        <f>X244</f>
        <v>0.80900000000000005</v>
      </c>
      <c r="W244" s="84">
        <v>0.80900000000000005</v>
      </c>
      <c r="X244" s="84">
        <v>0.80900000000000005</v>
      </c>
      <c r="Y244" s="84" t="s">
        <v>21</v>
      </c>
      <c r="Z244" s="84" t="s">
        <v>21</v>
      </c>
      <c r="AA244" s="84" t="s">
        <v>21</v>
      </c>
      <c r="AB244" s="84" t="s">
        <v>21</v>
      </c>
      <c r="AC244" s="84" t="s">
        <v>21</v>
      </c>
      <c r="AD244" s="84" t="s">
        <v>21</v>
      </c>
    </row>
    <row r="245" spans="1:30">
      <c r="A245" s="77"/>
      <c r="B245" s="79"/>
      <c r="C245" s="71"/>
      <c r="D245" s="16" t="s">
        <v>178</v>
      </c>
      <c r="E245" s="17" t="s">
        <v>179</v>
      </c>
      <c r="F245" s="16" t="s">
        <v>182</v>
      </c>
      <c r="G245" s="18" t="s">
        <v>186</v>
      </c>
      <c r="H245" s="2" t="s">
        <v>23</v>
      </c>
      <c r="I245" s="7">
        <f>K245+M245</f>
        <v>106914.27</v>
      </c>
      <c r="J245" s="8">
        <f t="shared" si="195"/>
        <v>106914.27</v>
      </c>
      <c r="K245" s="11">
        <v>106914.27</v>
      </c>
      <c r="L245" s="11">
        <v>106914.27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82"/>
      <c r="T245" s="85"/>
      <c r="U245" s="85"/>
      <c r="V245" s="85"/>
      <c r="W245" s="85"/>
      <c r="X245" s="85"/>
      <c r="Y245" s="85"/>
      <c r="Z245" s="85"/>
      <c r="AA245" s="85"/>
      <c r="AB245" s="85"/>
      <c r="AC245" s="85"/>
      <c r="AD245" s="85"/>
    </row>
    <row r="246" spans="1:30">
      <c r="A246" s="77"/>
      <c r="B246" s="79"/>
      <c r="C246" s="71"/>
      <c r="D246" s="16" t="s">
        <v>178</v>
      </c>
      <c r="E246" s="17" t="s">
        <v>179</v>
      </c>
      <c r="F246" s="16" t="s">
        <v>180</v>
      </c>
      <c r="G246" s="18" t="s">
        <v>187</v>
      </c>
      <c r="H246" s="2" t="s">
        <v>27</v>
      </c>
      <c r="I246" s="7">
        <f>K246+M246</f>
        <v>2031371.18</v>
      </c>
      <c r="J246" s="8">
        <f t="shared" si="195"/>
        <v>2031371.18</v>
      </c>
      <c r="K246" s="11">
        <v>2031371.18</v>
      </c>
      <c r="L246" s="11">
        <v>2031371.18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82"/>
      <c r="T246" s="85"/>
      <c r="U246" s="85"/>
      <c r="V246" s="85"/>
      <c r="W246" s="85"/>
      <c r="X246" s="85"/>
      <c r="Y246" s="85"/>
      <c r="Z246" s="85"/>
      <c r="AA246" s="85"/>
      <c r="AB246" s="85"/>
      <c r="AC246" s="85"/>
      <c r="AD246" s="85"/>
    </row>
    <row r="247" spans="1:30">
      <c r="A247" s="77"/>
      <c r="B247" s="79"/>
      <c r="C247" s="71"/>
      <c r="D247" s="4"/>
      <c r="E247" s="5"/>
      <c r="F247" s="4"/>
      <c r="G247" s="6"/>
      <c r="H247" s="2" t="s">
        <v>24</v>
      </c>
      <c r="I247" s="7">
        <f>K247+M247</f>
        <v>0</v>
      </c>
      <c r="J247" s="8">
        <f t="shared" si="195"/>
        <v>0</v>
      </c>
      <c r="K247" s="7">
        <v>0</v>
      </c>
      <c r="L247" s="8">
        <v>0</v>
      </c>
      <c r="M247" s="7">
        <v>0</v>
      </c>
      <c r="N247" s="8">
        <v>0</v>
      </c>
      <c r="O247" s="7">
        <v>0</v>
      </c>
      <c r="P247" s="8">
        <v>0</v>
      </c>
      <c r="Q247" s="7">
        <v>0</v>
      </c>
      <c r="R247" s="8">
        <v>0</v>
      </c>
      <c r="S247" s="82"/>
      <c r="T247" s="85"/>
      <c r="U247" s="85"/>
      <c r="V247" s="85"/>
      <c r="W247" s="85"/>
      <c r="X247" s="85"/>
      <c r="Y247" s="85"/>
      <c r="Z247" s="85"/>
      <c r="AA247" s="85"/>
      <c r="AB247" s="85"/>
      <c r="AC247" s="85"/>
      <c r="AD247" s="85"/>
    </row>
    <row r="248" spans="1:30" ht="15" customHeight="1">
      <c r="A248" s="77"/>
      <c r="B248" s="80"/>
      <c r="C248" s="72"/>
      <c r="D248" s="4"/>
      <c r="E248" s="5"/>
      <c r="F248" s="4"/>
      <c r="G248" s="6"/>
      <c r="H248" s="2" t="s">
        <v>25</v>
      </c>
      <c r="I248" s="7">
        <f>K248+M248</f>
        <v>0</v>
      </c>
      <c r="J248" s="8">
        <f t="shared" si="195"/>
        <v>0</v>
      </c>
      <c r="K248" s="7">
        <v>0</v>
      </c>
      <c r="L248" s="8">
        <v>0</v>
      </c>
      <c r="M248" s="7">
        <v>0</v>
      </c>
      <c r="N248" s="8">
        <v>0</v>
      </c>
      <c r="O248" s="7">
        <v>0</v>
      </c>
      <c r="P248" s="8">
        <v>0</v>
      </c>
      <c r="Q248" s="7">
        <v>0</v>
      </c>
      <c r="R248" s="8">
        <v>0</v>
      </c>
      <c r="S248" s="83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</row>
    <row r="249" spans="1:30" s="24" customFormat="1" ht="25.5" customHeight="1">
      <c r="A249" s="77" t="s">
        <v>102</v>
      </c>
      <c r="B249" s="78" t="s">
        <v>101</v>
      </c>
      <c r="C249" s="70">
        <v>502</v>
      </c>
      <c r="D249" s="16" t="s">
        <v>178</v>
      </c>
      <c r="E249" s="17" t="s">
        <v>179</v>
      </c>
      <c r="F249" s="16" t="s">
        <v>182</v>
      </c>
      <c r="G249" s="18" t="s">
        <v>188</v>
      </c>
      <c r="H249" s="2" t="s">
        <v>15</v>
      </c>
      <c r="I249" s="8">
        <f t="shared" ref="I249:L249" si="199">I250+I251+I252+I253</f>
        <v>1859770.88</v>
      </c>
      <c r="J249" s="8">
        <f t="shared" si="199"/>
        <v>599642</v>
      </c>
      <c r="K249" s="7">
        <f t="shared" si="199"/>
        <v>599642</v>
      </c>
      <c r="L249" s="8">
        <f t="shared" si="199"/>
        <v>599642</v>
      </c>
      <c r="M249" s="8">
        <f t="shared" ref="M249:P249" si="200">M250+M251+M252+M253</f>
        <v>1260128.8799999999</v>
      </c>
      <c r="N249" s="8">
        <f t="shared" si="200"/>
        <v>1205546.78</v>
      </c>
      <c r="O249" s="8">
        <f t="shared" si="200"/>
        <v>0</v>
      </c>
      <c r="P249" s="8">
        <f t="shared" si="200"/>
        <v>0</v>
      </c>
      <c r="Q249" s="8">
        <f t="shared" ref="Q249:R249" si="201">Q250+Q251+Q252+Q253</f>
        <v>0</v>
      </c>
      <c r="R249" s="8">
        <f t="shared" si="201"/>
        <v>0</v>
      </c>
      <c r="S249" s="81" t="s">
        <v>104</v>
      </c>
      <c r="T249" s="84" t="s">
        <v>100</v>
      </c>
      <c r="U249" s="84">
        <f>W249</f>
        <v>0.34</v>
      </c>
      <c r="V249" s="84">
        <f>X249</f>
        <v>0.38</v>
      </c>
      <c r="W249" s="84">
        <v>0.34</v>
      </c>
      <c r="X249" s="84">
        <v>0.38</v>
      </c>
      <c r="Y249" s="84">
        <v>0.40200000000000002</v>
      </c>
      <c r="Z249" s="84">
        <v>0.40200000000000002</v>
      </c>
      <c r="AA249" s="84" t="s">
        <v>21</v>
      </c>
      <c r="AB249" s="84" t="s">
        <v>21</v>
      </c>
      <c r="AC249" s="84" t="s">
        <v>21</v>
      </c>
      <c r="AD249" s="84" t="s">
        <v>21</v>
      </c>
    </row>
    <row r="250" spans="1:30">
      <c r="A250" s="77"/>
      <c r="B250" s="79"/>
      <c r="C250" s="71"/>
      <c r="D250" s="25"/>
      <c r="E250" s="25"/>
      <c r="F250" s="25"/>
      <c r="G250" s="25"/>
      <c r="H250" s="2" t="s">
        <v>23</v>
      </c>
      <c r="I250" s="7">
        <f>K250+M250</f>
        <v>662648.43999999994</v>
      </c>
      <c r="J250" s="8">
        <f t="shared" si="195"/>
        <v>599642</v>
      </c>
      <c r="K250" s="7">
        <v>599642</v>
      </c>
      <c r="L250" s="7">
        <v>599642</v>
      </c>
      <c r="M250" s="47">
        <v>63006.44</v>
      </c>
      <c r="N250" s="7">
        <v>60277.34</v>
      </c>
      <c r="O250" s="47">
        <v>0</v>
      </c>
      <c r="P250" s="7">
        <v>0</v>
      </c>
      <c r="Q250" s="47">
        <v>0</v>
      </c>
      <c r="R250" s="7">
        <v>0</v>
      </c>
      <c r="S250" s="82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</row>
    <row r="251" spans="1:30">
      <c r="A251" s="77"/>
      <c r="B251" s="79"/>
      <c r="C251" s="71"/>
      <c r="D251" s="4"/>
      <c r="E251" s="5"/>
      <c r="F251" s="4"/>
      <c r="G251" s="6"/>
      <c r="H251" s="2" t="s">
        <v>27</v>
      </c>
      <c r="I251" s="7">
        <f>K251+M251</f>
        <v>1197122.44</v>
      </c>
      <c r="J251" s="8">
        <f t="shared" si="195"/>
        <v>0</v>
      </c>
      <c r="K251" s="7">
        <v>0</v>
      </c>
      <c r="L251" s="8">
        <v>0</v>
      </c>
      <c r="M251" s="47">
        <v>1197122.44</v>
      </c>
      <c r="N251" s="8">
        <v>1145269.44</v>
      </c>
      <c r="O251" s="47">
        <v>0</v>
      </c>
      <c r="P251" s="8">
        <v>0</v>
      </c>
      <c r="Q251" s="47">
        <v>0</v>
      </c>
      <c r="R251" s="8">
        <v>0</v>
      </c>
      <c r="S251" s="82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</row>
    <row r="252" spans="1:30">
      <c r="A252" s="77"/>
      <c r="B252" s="79"/>
      <c r="C252" s="71"/>
      <c r="D252" s="4"/>
      <c r="E252" s="5"/>
      <c r="F252" s="4"/>
      <c r="G252" s="6"/>
      <c r="H252" s="2" t="s">
        <v>24</v>
      </c>
      <c r="I252" s="7">
        <f>K252+M252</f>
        <v>0</v>
      </c>
      <c r="J252" s="8">
        <f t="shared" si="195"/>
        <v>0</v>
      </c>
      <c r="K252" s="7">
        <v>0</v>
      </c>
      <c r="L252" s="8">
        <v>0</v>
      </c>
      <c r="M252" s="7">
        <v>0</v>
      </c>
      <c r="N252" s="8">
        <v>0</v>
      </c>
      <c r="O252" s="7">
        <v>0</v>
      </c>
      <c r="P252" s="8">
        <v>0</v>
      </c>
      <c r="Q252" s="7">
        <v>0</v>
      </c>
      <c r="R252" s="8">
        <v>0</v>
      </c>
      <c r="S252" s="82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</row>
    <row r="253" spans="1:30">
      <c r="A253" s="77"/>
      <c r="B253" s="80"/>
      <c r="C253" s="72"/>
      <c r="D253" s="4"/>
      <c r="E253" s="5"/>
      <c r="F253" s="4"/>
      <c r="G253" s="6"/>
      <c r="H253" s="2" t="s">
        <v>25</v>
      </c>
      <c r="I253" s="7">
        <f>K253+M253</f>
        <v>0</v>
      </c>
      <c r="J253" s="8">
        <f t="shared" si="195"/>
        <v>0</v>
      </c>
      <c r="K253" s="7">
        <v>0</v>
      </c>
      <c r="L253" s="8">
        <v>0</v>
      </c>
      <c r="M253" s="7">
        <v>0</v>
      </c>
      <c r="N253" s="8">
        <v>0</v>
      </c>
      <c r="O253" s="7">
        <v>0</v>
      </c>
      <c r="P253" s="8">
        <v>0</v>
      </c>
      <c r="Q253" s="7">
        <v>0</v>
      </c>
      <c r="R253" s="8">
        <v>0</v>
      </c>
      <c r="S253" s="82"/>
      <c r="T253" s="85"/>
      <c r="U253" s="85"/>
      <c r="V253" s="85"/>
      <c r="W253" s="85"/>
      <c r="X253" s="85"/>
      <c r="Y253" s="85"/>
      <c r="Z253" s="85"/>
      <c r="AA253" s="85"/>
      <c r="AB253" s="85"/>
      <c r="AC253" s="85"/>
      <c r="AD253" s="85"/>
    </row>
    <row r="254" spans="1:30" s="24" customFormat="1" ht="25.5" hidden="1" customHeight="1">
      <c r="A254" s="77" t="s">
        <v>103</v>
      </c>
      <c r="B254" s="89" t="s">
        <v>58</v>
      </c>
      <c r="C254" s="84"/>
      <c r="D254" s="4"/>
      <c r="E254" s="5"/>
      <c r="F254" s="4"/>
      <c r="G254" s="6"/>
      <c r="H254" s="2" t="s">
        <v>15</v>
      </c>
      <c r="I254" s="8">
        <f t="shared" ref="I254:L254" si="202">I255+I256+I257+I258</f>
        <v>599642</v>
      </c>
      <c r="J254" s="8">
        <f t="shared" si="202"/>
        <v>599642</v>
      </c>
      <c r="K254" s="7">
        <f t="shared" si="202"/>
        <v>599642</v>
      </c>
      <c r="L254" s="8">
        <f t="shared" si="202"/>
        <v>599642</v>
      </c>
      <c r="M254" s="7">
        <f t="shared" ref="M254:P254" si="203">M255+M256+M257+M258</f>
        <v>599642</v>
      </c>
      <c r="N254" s="8">
        <f t="shared" si="203"/>
        <v>599642</v>
      </c>
      <c r="O254" s="7">
        <f t="shared" si="203"/>
        <v>599642</v>
      </c>
      <c r="P254" s="8">
        <f t="shared" si="203"/>
        <v>599642</v>
      </c>
      <c r="Q254" s="7">
        <f t="shared" ref="Q254:R254" si="204">Q255+Q256+Q257+Q258</f>
        <v>599642</v>
      </c>
      <c r="R254" s="8">
        <f t="shared" si="204"/>
        <v>599642</v>
      </c>
      <c r="S254" s="82"/>
      <c r="T254" s="85"/>
      <c r="U254" s="85"/>
      <c r="V254" s="85"/>
      <c r="W254" s="85"/>
      <c r="X254" s="85"/>
      <c r="Y254" s="85"/>
      <c r="Z254" s="85"/>
      <c r="AA254" s="85"/>
      <c r="AB254" s="85"/>
      <c r="AC254" s="85"/>
      <c r="AD254" s="85"/>
    </row>
    <row r="255" spans="1:30" hidden="1">
      <c r="A255" s="77"/>
      <c r="B255" s="89"/>
      <c r="C255" s="85"/>
      <c r="D255" s="4"/>
      <c r="E255" s="5"/>
      <c r="F255" s="4"/>
      <c r="G255" s="6"/>
      <c r="H255" s="2" t="s">
        <v>23</v>
      </c>
      <c r="I255" s="8">
        <f>K255</f>
        <v>0</v>
      </c>
      <c r="J255" s="8">
        <f t="shared" si="195"/>
        <v>0</v>
      </c>
      <c r="K255" s="7">
        <v>0</v>
      </c>
      <c r="L255" s="8">
        <v>0</v>
      </c>
      <c r="M255" s="7">
        <v>0</v>
      </c>
      <c r="N255" s="8">
        <v>0</v>
      </c>
      <c r="O255" s="7">
        <v>0</v>
      </c>
      <c r="P255" s="8">
        <v>0</v>
      </c>
      <c r="Q255" s="7">
        <v>0</v>
      </c>
      <c r="R255" s="8">
        <v>0</v>
      </c>
      <c r="S255" s="82"/>
      <c r="T255" s="85"/>
      <c r="U255" s="85"/>
      <c r="V255" s="85"/>
      <c r="W255" s="85"/>
      <c r="X255" s="85"/>
      <c r="Y255" s="85"/>
      <c r="Z255" s="85"/>
      <c r="AA255" s="85"/>
      <c r="AB255" s="85"/>
      <c r="AC255" s="85"/>
      <c r="AD255" s="85"/>
    </row>
    <row r="256" spans="1:30" hidden="1">
      <c r="A256" s="77"/>
      <c r="B256" s="89"/>
      <c r="C256" s="85"/>
      <c r="D256" s="4"/>
      <c r="E256" s="5"/>
      <c r="F256" s="4"/>
      <c r="G256" s="6"/>
      <c r="H256" s="2" t="s">
        <v>27</v>
      </c>
      <c r="I256" s="8">
        <f>K256</f>
        <v>599642</v>
      </c>
      <c r="J256" s="8">
        <f t="shared" si="195"/>
        <v>599642</v>
      </c>
      <c r="K256" s="7">
        <v>599642</v>
      </c>
      <c r="L256" s="8">
        <v>599642</v>
      </c>
      <c r="M256" s="7">
        <v>599642</v>
      </c>
      <c r="N256" s="8">
        <v>599642</v>
      </c>
      <c r="O256" s="7">
        <v>599642</v>
      </c>
      <c r="P256" s="8">
        <v>599642</v>
      </c>
      <c r="Q256" s="7">
        <v>599642</v>
      </c>
      <c r="R256" s="8">
        <v>599642</v>
      </c>
      <c r="S256" s="82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</row>
    <row r="257" spans="1:30" hidden="1">
      <c r="A257" s="77"/>
      <c r="B257" s="89"/>
      <c r="C257" s="85"/>
      <c r="D257" s="4"/>
      <c r="E257" s="5"/>
      <c r="F257" s="4"/>
      <c r="G257" s="6"/>
      <c r="H257" s="2" t="s">
        <v>24</v>
      </c>
      <c r="I257" s="8">
        <f>K257</f>
        <v>0</v>
      </c>
      <c r="J257" s="8">
        <f t="shared" si="195"/>
        <v>0</v>
      </c>
      <c r="K257" s="7">
        <v>0</v>
      </c>
      <c r="L257" s="8">
        <v>0</v>
      </c>
      <c r="M257" s="7">
        <v>0</v>
      </c>
      <c r="N257" s="8">
        <v>0</v>
      </c>
      <c r="O257" s="7">
        <v>0</v>
      </c>
      <c r="P257" s="8">
        <v>0</v>
      </c>
      <c r="Q257" s="7">
        <v>0</v>
      </c>
      <c r="R257" s="8">
        <v>0</v>
      </c>
      <c r="S257" s="82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</row>
    <row r="258" spans="1:30" hidden="1">
      <c r="A258" s="77"/>
      <c r="B258" s="89"/>
      <c r="C258" s="86"/>
      <c r="D258" s="4"/>
      <c r="E258" s="5"/>
      <c r="F258" s="4"/>
      <c r="G258" s="6"/>
      <c r="H258" s="2" t="s">
        <v>25</v>
      </c>
      <c r="I258" s="8">
        <f>K258</f>
        <v>0</v>
      </c>
      <c r="J258" s="8">
        <f t="shared" si="195"/>
        <v>0</v>
      </c>
      <c r="K258" s="7">
        <v>0</v>
      </c>
      <c r="L258" s="8">
        <v>0</v>
      </c>
      <c r="M258" s="7">
        <v>0</v>
      </c>
      <c r="N258" s="8">
        <v>0</v>
      </c>
      <c r="O258" s="7">
        <v>0</v>
      </c>
      <c r="P258" s="8">
        <v>0</v>
      </c>
      <c r="Q258" s="7">
        <v>0</v>
      </c>
      <c r="R258" s="8">
        <v>0</v>
      </c>
      <c r="S258" s="83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</row>
    <row r="259" spans="1:30" s="24" customFormat="1" ht="25.5" customHeight="1">
      <c r="A259" s="77" t="s">
        <v>106</v>
      </c>
      <c r="B259" s="78" t="s">
        <v>105</v>
      </c>
      <c r="C259" s="70">
        <v>502</v>
      </c>
      <c r="D259" s="25"/>
      <c r="E259" s="25"/>
      <c r="F259" s="25"/>
      <c r="G259" s="25"/>
      <c r="H259" s="2" t="s">
        <v>15</v>
      </c>
      <c r="I259" s="8">
        <f t="shared" ref="I259:L259" si="205">I260+I261+I262+I263</f>
        <v>454624</v>
      </c>
      <c r="J259" s="7">
        <f t="shared" si="205"/>
        <v>424157.39999999997</v>
      </c>
      <c r="K259" s="7">
        <f t="shared" si="205"/>
        <v>454624</v>
      </c>
      <c r="L259" s="8">
        <f t="shared" si="205"/>
        <v>424157.39999999997</v>
      </c>
      <c r="M259" s="7">
        <f t="shared" ref="M259:P259" si="206">M260+M261+M262+M263</f>
        <v>0</v>
      </c>
      <c r="N259" s="8">
        <f t="shared" si="206"/>
        <v>0</v>
      </c>
      <c r="O259" s="7">
        <f t="shared" si="206"/>
        <v>0</v>
      </c>
      <c r="P259" s="8">
        <f t="shared" si="206"/>
        <v>0</v>
      </c>
      <c r="Q259" s="7">
        <f t="shared" ref="Q259:R259" si="207">Q260+Q261+Q262+Q263</f>
        <v>0</v>
      </c>
      <c r="R259" s="8">
        <f t="shared" si="207"/>
        <v>0</v>
      </c>
      <c r="S259" s="81" t="s">
        <v>107</v>
      </c>
      <c r="T259" s="84" t="s">
        <v>29</v>
      </c>
      <c r="U259" s="84">
        <f>W259</f>
        <v>100</v>
      </c>
      <c r="V259" s="84">
        <f>X259</f>
        <v>100</v>
      </c>
      <c r="W259" s="84">
        <v>100</v>
      </c>
      <c r="X259" s="84">
        <v>100</v>
      </c>
      <c r="Y259" s="84" t="s">
        <v>21</v>
      </c>
      <c r="Z259" s="84" t="s">
        <v>21</v>
      </c>
      <c r="AA259" s="84" t="s">
        <v>21</v>
      </c>
      <c r="AB259" s="84" t="s">
        <v>21</v>
      </c>
      <c r="AC259" s="84" t="s">
        <v>21</v>
      </c>
      <c r="AD259" s="84" t="s">
        <v>21</v>
      </c>
    </row>
    <row r="260" spans="1:30">
      <c r="A260" s="77"/>
      <c r="B260" s="79"/>
      <c r="C260" s="71"/>
      <c r="D260" s="29" t="s">
        <v>178</v>
      </c>
      <c r="E260" s="29" t="s">
        <v>179</v>
      </c>
      <c r="F260" s="29" t="s">
        <v>182</v>
      </c>
      <c r="G260" s="29" t="s">
        <v>203</v>
      </c>
      <c r="H260" s="2" t="s">
        <v>23</v>
      </c>
      <c r="I260" s="7">
        <f>K260+M260</f>
        <v>33665.82</v>
      </c>
      <c r="J260" s="8">
        <f t="shared" si="195"/>
        <v>16966.3</v>
      </c>
      <c r="K260" s="12">
        <f>23400+10265.82</f>
        <v>33665.82</v>
      </c>
      <c r="L260" s="12">
        <v>16966.3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82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</row>
    <row r="261" spans="1:30">
      <c r="A261" s="77"/>
      <c r="B261" s="79"/>
      <c r="C261" s="71"/>
      <c r="D261" s="29" t="s">
        <v>178</v>
      </c>
      <c r="E261" s="29" t="s">
        <v>179</v>
      </c>
      <c r="F261" s="29" t="s">
        <v>182</v>
      </c>
      <c r="G261" s="29" t="s">
        <v>183</v>
      </c>
      <c r="H261" s="2" t="s">
        <v>27</v>
      </c>
      <c r="I261" s="7">
        <f>K261+M261</f>
        <v>420958.18</v>
      </c>
      <c r="J261" s="8">
        <f t="shared" si="195"/>
        <v>407191.1</v>
      </c>
      <c r="K261" s="12">
        <v>420958.18</v>
      </c>
      <c r="L261" s="8">
        <v>407191.1</v>
      </c>
      <c r="M261" s="12">
        <v>0</v>
      </c>
      <c r="N261" s="8">
        <v>0</v>
      </c>
      <c r="O261" s="12">
        <v>0</v>
      </c>
      <c r="P261" s="8">
        <v>0</v>
      </c>
      <c r="Q261" s="12">
        <v>0</v>
      </c>
      <c r="R261" s="8">
        <v>0</v>
      </c>
      <c r="S261" s="82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</row>
    <row r="262" spans="1:30">
      <c r="A262" s="77"/>
      <c r="B262" s="79"/>
      <c r="C262" s="71"/>
      <c r="D262" s="30"/>
      <c r="E262" s="30"/>
      <c r="F262" s="30"/>
      <c r="G262" s="30"/>
      <c r="H262" s="2" t="s">
        <v>24</v>
      </c>
      <c r="I262" s="7">
        <f>K262+M262</f>
        <v>0</v>
      </c>
      <c r="J262" s="8">
        <f t="shared" si="195"/>
        <v>0</v>
      </c>
      <c r="K262" s="7">
        <v>0</v>
      </c>
      <c r="L262" s="8">
        <v>0</v>
      </c>
      <c r="M262" s="7">
        <v>0</v>
      </c>
      <c r="N262" s="8">
        <v>0</v>
      </c>
      <c r="O262" s="7">
        <v>0</v>
      </c>
      <c r="P262" s="8">
        <v>0</v>
      </c>
      <c r="Q262" s="7">
        <v>0</v>
      </c>
      <c r="R262" s="8">
        <v>0</v>
      </c>
      <c r="S262" s="82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</row>
    <row r="263" spans="1:30" ht="17.25" customHeight="1">
      <c r="A263" s="77"/>
      <c r="B263" s="80"/>
      <c r="C263" s="72"/>
      <c r="D263" s="31"/>
      <c r="E263" s="31"/>
      <c r="F263" s="31"/>
      <c r="G263" s="31"/>
      <c r="H263" s="2" t="s">
        <v>25</v>
      </c>
      <c r="I263" s="7">
        <f>K263+M263</f>
        <v>0</v>
      </c>
      <c r="J263" s="8">
        <f t="shared" si="195"/>
        <v>0</v>
      </c>
      <c r="K263" s="7">
        <v>0</v>
      </c>
      <c r="L263" s="8">
        <v>0</v>
      </c>
      <c r="M263" s="7">
        <v>0</v>
      </c>
      <c r="N263" s="8">
        <v>0</v>
      </c>
      <c r="O263" s="7">
        <v>0</v>
      </c>
      <c r="P263" s="8">
        <v>0</v>
      </c>
      <c r="Q263" s="7">
        <v>0</v>
      </c>
      <c r="R263" s="8">
        <v>0</v>
      </c>
      <c r="S263" s="83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</row>
    <row r="264" spans="1:30" s="24" customFormat="1" ht="25.5" customHeight="1">
      <c r="A264" s="77" t="s">
        <v>108</v>
      </c>
      <c r="B264" s="78" t="s">
        <v>109</v>
      </c>
      <c r="C264" s="70">
        <v>502</v>
      </c>
      <c r="D264" s="25"/>
      <c r="E264" s="25"/>
      <c r="F264" s="25"/>
      <c r="G264" s="25"/>
      <c r="H264" s="2" t="s">
        <v>15</v>
      </c>
      <c r="I264" s="8">
        <f t="shared" ref="I264:L264" si="208">I265+I266+I267+I268</f>
        <v>576757.18999999994</v>
      </c>
      <c r="J264" s="8">
        <f t="shared" si="208"/>
        <v>574507.18999999994</v>
      </c>
      <c r="K264" s="7">
        <f t="shared" si="208"/>
        <v>125757.18999999999</v>
      </c>
      <c r="L264" s="8">
        <f t="shared" si="208"/>
        <v>125757.18999999999</v>
      </c>
      <c r="M264" s="7">
        <f t="shared" ref="M264:P264" si="209">M265+M266+M267+M268</f>
        <v>0</v>
      </c>
      <c r="N264" s="8">
        <f t="shared" si="209"/>
        <v>0</v>
      </c>
      <c r="O264" s="7">
        <f t="shared" si="209"/>
        <v>0</v>
      </c>
      <c r="P264" s="8">
        <f t="shared" si="209"/>
        <v>0</v>
      </c>
      <c r="Q264" s="7">
        <f t="shared" ref="Q264:R264" si="210">Q265+Q266+Q267+Q268</f>
        <v>451000</v>
      </c>
      <c r="R264" s="8">
        <f t="shared" si="210"/>
        <v>448750</v>
      </c>
      <c r="S264" s="81" t="s">
        <v>107</v>
      </c>
      <c r="T264" s="84" t="s">
        <v>29</v>
      </c>
      <c r="U264" s="84">
        <f>W264</f>
        <v>100</v>
      </c>
      <c r="V264" s="84">
        <f>X264</f>
        <v>100</v>
      </c>
      <c r="W264" s="84">
        <v>100</v>
      </c>
      <c r="X264" s="84">
        <v>100</v>
      </c>
      <c r="Y264" s="84" t="s">
        <v>21</v>
      </c>
      <c r="Z264" s="84" t="s">
        <v>21</v>
      </c>
      <c r="AA264" s="84" t="s">
        <v>21</v>
      </c>
      <c r="AB264" s="84" t="s">
        <v>21</v>
      </c>
      <c r="AC264" s="84">
        <v>100</v>
      </c>
      <c r="AD264" s="84">
        <v>100</v>
      </c>
    </row>
    <row r="265" spans="1:30">
      <c r="A265" s="77"/>
      <c r="B265" s="79"/>
      <c r="C265" s="71"/>
      <c r="D265" s="29" t="s">
        <v>178</v>
      </c>
      <c r="E265" s="29" t="s">
        <v>179</v>
      </c>
      <c r="F265" s="29" t="s">
        <v>182</v>
      </c>
      <c r="G265" s="29" t="s">
        <v>203</v>
      </c>
      <c r="H265" s="2" t="s">
        <v>23</v>
      </c>
      <c r="I265" s="7">
        <f>K265+M265+O265+Q265</f>
        <v>50866.09</v>
      </c>
      <c r="J265" s="7">
        <f>L265+N265+P265+R265</f>
        <v>48616.09</v>
      </c>
      <c r="K265" s="12">
        <v>16680.509999999998</v>
      </c>
      <c r="L265" s="12">
        <v>16680.509999999998</v>
      </c>
      <c r="M265" s="12">
        <v>0</v>
      </c>
      <c r="N265" s="12">
        <v>0</v>
      </c>
      <c r="O265" s="12">
        <v>0</v>
      </c>
      <c r="P265" s="12">
        <v>0</v>
      </c>
      <c r="Q265" s="12">
        <v>34185.58</v>
      </c>
      <c r="R265" s="12">
        <v>31935.58</v>
      </c>
      <c r="S265" s="82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</row>
    <row r="266" spans="1:30">
      <c r="A266" s="77"/>
      <c r="B266" s="79"/>
      <c r="C266" s="71"/>
      <c r="D266" s="29" t="s">
        <v>178</v>
      </c>
      <c r="E266" s="29" t="s">
        <v>179</v>
      </c>
      <c r="F266" s="29" t="s">
        <v>182</v>
      </c>
      <c r="G266" s="29" t="s">
        <v>183</v>
      </c>
      <c r="H266" s="2" t="s">
        <v>27</v>
      </c>
      <c r="I266" s="7">
        <f>K266+M266+O266+Q266</f>
        <v>525891.1</v>
      </c>
      <c r="J266" s="7">
        <f>L266+N266+P266+R266</f>
        <v>525891.1</v>
      </c>
      <c r="K266" s="12">
        <v>109076.68</v>
      </c>
      <c r="L266" s="8">
        <v>109076.68</v>
      </c>
      <c r="M266" s="12">
        <v>0</v>
      </c>
      <c r="N266" s="8">
        <v>0</v>
      </c>
      <c r="O266" s="12">
        <v>0</v>
      </c>
      <c r="P266" s="8">
        <v>0</v>
      </c>
      <c r="Q266" s="12">
        <v>416814.42</v>
      </c>
      <c r="R266" s="12">
        <v>416814.42</v>
      </c>
      <c r="S266" s="82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</row>
    <row r="267" spans="1:30">
      <c r="A267" s="77"/>
      <c r="B267" s="79"/>
      <c r="C267" s="71"/>
      <c r="D267" s="30"/>
      <c r="E267" s="30"/>
      <c r="F267" s="30"/>
      <c r="G267" s="30"/>
      <c r="H267" s="2" t="s">
        <v>24</v>
      </c>
      <c r="I267" s="7">
        <f>K267+M267</f>
        <v>0</v>
      </c>
      <c r="J267" s="8">
        <f t="shared" si="195"/>
        <v>0</v>
      </c>
      <c r="K267" s="7">
        <v>0</v>
      </c>
      <c r="L267" s="8">
        <v>0</v>
      </c>
      <c r="M267" s="7">
        <v>0</v>
      </c>
      <c r="N267" s="8">
        <v>0</v>
      </c>
      <c r="O267" s="7">
        <v>0</v>
      </c>
      <c r="P267" s="8">
        <v>0</v>
      </c>
      <c r="Q267" s="7">
        <v>0</v>
      </c>
      <c r="R267" s="8">
        <v>0</v>
      </c>
      <c r="S267" s="82"/>
      <c r="T267" s="85"/>
      <c r="U267" s="85"/>
      <c r="V267" s="85"/>
      <c r="W267" s="85"/>
      <c r="X267" s="85"/>
      <c r="Y267" s="85"/>
      <c r="Z267" s="85"/>
      <c r="AA267" s="85"/>
      <c r="AB267" s="85"/>
      <c r="AC267" s="85"/>
      <c r="AD267" s="85"/>
    </row>
    <row r="268" spans="1:30" ht="15.75" customHeight="1">
      <c r="A268" s="77"/>
      <c r="B268" s="80"/>
      <c r="C268" s="72"/>
      <c r="D268" s="31"/>
      <c r="E268" s="31"/>
      <c r="F268" s="31"/>
      <c r="G268" s="31"/>
      <c r="H268" s="2" t="s">
        <v>25</v>
      </c>
      <c r="I268" s="7">
        <f>K268+M268</f>
        <v>0</v>
      </c>
      <c r="J268" s="8">
        <f t="shared" si="195"/>
        <v>0</v>
      </c>
      <c r="K268" s="7">
        <v>0</v>
      </c>
      <c r="L268" s="8">
        <v>0</v>
      </c>
      <c r="M268" s="7">
        <v>0</v>
      </c>
      <c r="N268" s="8">
        <v>0</v>
      </c>
      <c r="O268" s="7">
        <v>0</v>
      </c>
      <c r="P268" s="8">
        <v>0</v>
      </c>
      <c r="Q268" s="7">
        <v>0</v>
      </c>
      <c r="R268" s="8">
        <v>0</v>
      </c>
      <c r="S268" s="83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</row>
    <row r="269" spans="1:30" s="24" customFormat="1" ht="25.5" customHeight="1">
      <c r="A269" s="77" t="s">
        <v>111</v>
      </c>
      <c r="B269" s="78" t="s">
        <v>110</v>
      </c>
      <c r="C269" s="70">
        <v>502</v>
      </c>
      <c r="D269" s="16" t="s">
        <v>178</v>
      </c>
      <c r="E269" s="17" t="s">
        <v>179</v>
      </c>
      <c r="F269" s="16" t="s">
        <v>182</v>
      </c>
      <c r="G269" s="18" t="s">
        <v>189</v>
      </c>
      <c r="H269" s="2" t="s">
        <v>15</v>
      </c>
      <c r="I269" s="8">
        <f t="shared" ref="I269:L269" si="211">I270+I271+I272+I273</f>
        <v>100000</v>
      </c>
      <c r="J269" s="8">
        <f t="shared" si="211"/>
        <v>100000</v>
      </c>
      <c r="K269" s="7">
        <f t="shared" si="211"/>
        <v>100000</v>
      </c>
      <c r="L269" s="8">
        <f t="shared" si="211"/>
        <v>100000</v>
      </c>
      <c r="M269" s="7">
        <f t="shared" ref="M269:P269" si="212">M270+M271+M272+M273</f>
        <v>0</v>
      </c>
      <c r="N269" s="8">
        <f t="shared" si="212"/>
        <v>0</v>
      </c>
      <c r="O269" s="7">
        <f t="shared" si="212"/>
        <v>0</v>
      </c>
      <c r="P269" s="8">
        <f t="shared" si="212"/>
        <v>0</v>
      </c>
      <c r="Q269" s="7">
        <f t="shared" ref="Q269:R269" si="213">Q270+Q271+Q272+Q273</f>
        <v>0</v>
      </c>
      <c r="R269" s="8">
        <f t="shared" si="213"/>
        <v>0</v>
      </c>
      <c r="S269" s="81" t="s">
        <v>31</v>
      </c>
      <c r="T269" s="84" t="s">
        <v>29</v>
      </c>
      <c r="U269" s="84">
        <f>W269</f>
        <v>100</v>
      </c>
      <c r="V269" s="84">
        <f>X269</f>
        <v>100</v>
      </c>
      <c r="W269" s="84">
        <v>100</v>
      </c>
      <c r="X269" s="84">
        <v>100</v>
      </c>
      <c r="Y269" s="84" t="s">
        <v>21</v>
      </c>
      <c r="Z269" s="84" t="s">
        <v>21</v>
      </c>
      <c r="AA269" s="84" t="s">
        <v>21</v>
      </c>
      <c r="AB269" s="84" t="s">
        <v>21</v>
      </c>
      <c r="AC269" s="84" t="s">
        <v>21</v>
      </c>
      <c r="AD269" s="84" t="s">
        <v>21</v>
      </c>
    </row>
    <row r="270" spans="1:30">
      <c r="A270" s="77"/>
      <c r="B270" s="79"/>
      <c r="C270" s="71"/>
      <c r="D270" s="25"/>
      <c r="E270" s="25"/>
      <c r="F270" s="25"/>
      <c r="G270" s="25"/>
      <c r="H270" s="2" t="s">
        <v>23</v>
      </c>
      <c r="I270" s="7">
        <f>K270+M270</f>
        <v>100000</v>
      </c>
      <c r="J270" s="8">
        <f t="shared" si="195"/>
        <v>100000</v>
      </c>
      <c r="K270" s="8">
        <v>100000</v>
      </c>
      <c r="L270" s="8">
        <v>100000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2"/>
      <c r="T270" s="85"/>
      <c r="U270" s="85"/>
      <c r="V270" s="85"/>
      <c r="W270" s="85"/>
      <c r="X270" s="85"/>
      <c r="Y270" s="85"/>
      <c r="Z270" s="85"/>
      <c r="AA270" s="85"/>
      <c r="AB270" s="85"/>
      <c r="AC270" s="85"/>
      <c r="AD270" s="85"/>
    </row>
    <row r="271" spans="1:30">
      <c r="A271" s="77"/>
      <c r="B271" s="79"/>
      <c r="C271" s="71"/>
      <c r="D271" s="4"/>
      <c r="E271" s="5"/>
      <c r="F271" s="4"/>
      <c r="G271" s="6"/>
      <c r="H271" s="2" t="s">
        <v>27</v>
      </c>
      <c r="I271" s="7">
        <f>K271+M271</f>
        <v>0</v>
      </c>
      <c r="J271" s="8">
        <f t="shared" si="195"/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82"/>
      <c r="T271" s="85"/>
      <c r="U271" s="85"/>
      <c r="V271" s="85"/>
      <c r="W271" s="85"/>
      <c r="X271" s="85"/>
      <c r="Y271" s="85"/>
      <c r="Z271" s="85"/>
      <c r="AA271" s="85"/>
      <c r="AB271" s="85"/>
      <c r="AC271" s="85"/>
      <c r="AD271" s="85"/>
    </row>
    <row r="272" spans="1:30">
      <c r="A272" s="77"/>
      <c r="B272" s="79"/>
      <c r="C272" s="71"/>
      <c r="D272" s="4"/>
      <c r="E272" s="5"/>
      <c r="F272" s="4"/>
      <c r="G272" s="6"/>
      <c r="H272" s="2" t="s">
        <v>24</v>
      </c>
      <c r="I272" s="7">
        <f>K272+M272</f>
        <v>0</v>
      </c>
      <c r="J272" s="8">
        <f t="shared" si="195"/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82"/>
      <c r="T272" s="85"/>
      <c r="U272" s="85"/>
      <c r="V272" s="85"/>
      <c r="W272" s="85"/>
      <c r="X272" s="85"/>
      <c r="Y272" s="85"/>
      <c r="Z272" s="85"/>
      <c r="AA272" s="85"/>
      <c r="AB272" s="85"/>
      <c r="AC272" s="85"/>
      <c r="AD272" s="85"/>
    </row>
    <row r="273" spans="1:30" ht="62.25" customHeight="1">
      <c r="A273" s="77"/>
      <c r="B273" s="80"/>
      <c r="C273" s="72"/>
      <c r="D273" s="4"/>
      <c r="E273" s="5"/>
      <c r="F273" s="4"/>
      <c r="G273" s="6"/>
      <c r="H273" s="2" t="s">
        <v>25</v>
      </c>
      <c r="I273" s="7">
        <f>K273+M273</f>
        <v>0</v>
      </c>
      <c r="J273" s="8">
        <f t="shared" si="195"/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83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</row>
    <row r="274" spans="1:30" s="24" customFormat="1" ht="25.5" customHeight="1">
      <c r="A274" s="77" t="s">
        <v>113</v>
      </c>
      <c r="B274" s="78" t="s">
        <v>112</v>
      </c>
      <c r="C274" s="70">
        <v>502</v>
      </c>
      <c r="D274" s="16" t="s">
        <v>178</v>
      </c>
      <c r="E274" s="17" t="s">
        <v>179</v>
      </c>
      <c r="F274" s="16" t="s">
        <v>182</v>
      </c>
      <c r="G274" s="18" t="s">
        <v>190</v>
      </c>
      <c r="H274" s="2" t="s">
        <v>15</v>
      </c>
      <c r="I274" s="8">
        <f t="shared" ref="I274:L274" si="214">I275+I276+I277+I278</f>
        <v>9491371.3599999994</v>
      </c>
      <c r="J274" s="8">
        <f t="shared" si="214"/>
        <v>3991371.36</v>
      </c>
      <c r="K274" s="8">
        <f t="shared" si="214"/>
        <v>3991371.36</v>
      </c>
      <c r="L274" s="8">
        <f t="shared" si="214"/>
        <v>3991371.36</v>
      </c>
      <c r="M274" s="7">
        <f t="shared" ref="M274:P274" si="215">M275+M276+M277+M278</f>
        <v>5500000</v>
      </c>
      <c r="N274" s="7">
        <f t="shared" si="215"/>
        <v>5500000</v>
      </c>
      <c r="O274" s="7">
        <f t="shared" si="215"/>
        <v>0</v>
      </c>
      <c r="P274" s="7">
        <f t="shared" si="215"/>
        <v>0</v>
      </c>
      <c r="Q274" s="7">
        <f t="shared" ref="Q274:R274" si="216">Q275+Q276+Q277+Q278</f>
        <v>0</v>
      </c>
      <c r="R274" s="7">
        <f t="shared" si="216"/>
        <v>0</v>
      </c>
      <c r="S274" s="81" t="s">
        <v>31</v>
      </c>
      <c r="T274" s="84" t="s">
        <v>29</v>
      </c>
      <c r="U274" s="84">
        <f>W274</f>
        <v>100</v>
      </c>
      <c r="V274" s="84">
        <f>X274</f>
        <v>100</v>
      </c>
      <c r="W274" s="84">
        <v>100</v>
      </c>
      <c r="X274" s="84">
        <v>100</v>
      </c>
      <c r="Y274" s="84">
        <v>100</v>
      </c>
      <c r="Z274" s="84">
        <v>100</v>
      </c>
      <c r="AA274" s="84" t="s">
        <v>21</v>
      </c>
      <c r="AB274" s="84" t="s">
        <v>21</v>
      </c>
      <c r="AC274" s="84" t="s">
        <v>21</v>
      </c>
      <c r="AD274" s="84" t="s">
        <v>21</v>
      </c>
    </row>
    <row r="275" spans="1:30">
      <c r="A275" s="77"/>
      <c r="B275" s="79"/>
      <c r="C275" s="71"/>
      <c r="D275" s="25"/>
      <c r="E275" s="25"/>
      <c r="F275" s="25"/>
      <c r="G275" s="25"/>
      <c r="H275" s="2" t="s">
        <v>23</v>
      </c>
      <c r="I275" s="7">
        <f>K275+M275</f>
        <v>9491371.3599999994</v>
      </c>
      <c r="J275" s="8">
        <f t="shared" si="195"/>
        <v>3991371.36</v>
      </c>
      <c r="K275" s="8">
        <v>3991371.36</v>
      </c>
      <c r="L275" s="8">
        <v>3991371.36</v>
      </c>
      <c r="M275" s="12">
        <v>5500000</v>
      </c>
      <c r="N275" s="12">
        <v>5500000</v>
      </c>
      <c r="O275" s="12">
        <v>0</v>
      </c>
      <c r="P275" s="12">
        <v>0</v>
      </c>
      <c r="Q275" s="12">
        <v>0</v>
      </c>
      <c r="R275" s="12">
        <v>0</v>
      </c>
      <c r="S275" s="82"/>
      <c r="T275" s="85"/>
      <c r="U275" s="85"/>
      <c r="V275" s="85"/>
      <c r="W275" s="85"/>
      <c r="X275" s="85"/>
      <c r="Y275" s="85"/>
      <c r="Z275" s="85"/>
      <c r="AA275" s="85"/>
      <c r="AB275" s="85"/>
      <c r="AC275" s="85"/>
      <c r="AD275" s="85"/>
    </row>
    <row r="276" spans="1:30">
      <c r="A276" s="77"/>
      <c r="B276" s="79"/>
      <c r="C276" s="71"/>
      <c r="D276" s="4"/>
      <c r="E276" s="5"/>
      <c r="F276" s="4"/>
      <c r="G276" s="6"/>
      <c r="H276" s="2" t="s">
        <v>27</v>
      </c>
      <c r="I276" s="7">
        <f>K276+M276</f>
        <v>0</v>
      </c>
      <c r="J276" s="8">
        <f t="shared" si="195"/>
        <v>0</v>
      </c>
      <c r="K276" s="7">
        <v>0</v>
      </c>
      <c r="L276" s="8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82"/>
      <c r="T276" s="85"/>
      <c r="U276" s="85"/>
      <c r="V276" s="85"/>
      <c r="W276" s="85"/>
      <c r="X276" s="85"/>
      <c r="Y276" s="85"/>
      <c r="Z276" s="85"/>
      <c r="AA276" s="85"/>
      <c r="AB276" s="85"/>
      <c r="AC276" s="85"/>
      <c r="AD276" s="85"/>
    </row>
    <row r="277" spans="1:30">
      <c r="A277" s="77"/>
      <c r="B277" s="79"/>
      <c r="C277" s="71"/>
      <c r="D277" s="4"/>
      <c r="E277" s="5"/>
      <c r="F277" s="4"/>
      <c r="G277" s="6"/>
      <c r="H277" s="2" t="s">
        <v>24</v>
      </c>
      <c r="I277" s="7">
        <f>K277+M277</f>
        <v>0</v>
      </c>
      <c r="J277" s="8">
        <f t="shared" si="195"/>
        <v>0</v>
      </c>
      <c r="K277" s="7">
        <v>0</v>
      </c>
      <c r="L277" s="8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82"/>
      <c r="T277" s="85"/>
      <c r="U277" s="85"/>
      <c r="V277" s="85"/>
      <c r="W277" s="85"/>
      <c r="X277" s="85"/>
      <c r="Y277" s="85"/>
      <c r="Z277" s="85"/>
      <c r="AA277" s="85"/>
      <c r="AB277" s="85"/>
      <c r="AC277" s="85"/>
      <c r="AD277" s="85"/>
    </row>
    <row r="278" spans="1:30" ht="48" customHeight="1">
      <c r="A278" s="77"/>
      <c r="B278" s="80"/>
      <c r="C278" s="72"/>
      <c r="D278" s="4"/>
      <c r="E278" s="5"/>
      <c r="F278" s="4"/>
      <c r="G278" s="6"/>
      <c r="H278" s="2" t="s">
        <v>25</v>
      </c>
      <c r="I278" s="7">
        <f>K278+M278</f>
        <v>0</v>
      </c>
      <c r="J278" s="8">
        <f t="shared" si="195"/>
        <v>0</v>
      </c>
      <c r="K278" s="7">
        <v>0</v>
      </c>
      <c r="L278" s="8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83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</row>
    <row r="279" spans="1:30" s="24" customFormat="1" ht="25.5" customHeight="1">
      <c r="A279" s="77" t="s">
        <v>115</v>
      </c>
      <c r="B279" s="78" t="s">
        <v>114</v>
      </c>
      <c r="C279" s="70">
        <v>502</v>
      </c>
      <c r="D279" s="16" t="s">
        <v>178</v>
      </c>
      <c r="E279" s="17" t="s">
        <v>179</v>
      </c>
      <c r="F279" s="16" t="s">
        <v>182</v>
      </c>
      <c r="G279" s="18" t="s">
        <v>191</v>
      </c>
      <c r="H279" s="2" t="s">
        <v>15</v>
      </c>
      <c r="I279" s="8">
        <f t="shared" ref="I279:L279" si="217">I280+I281+I282+I283</f>
        <v>600000</v>
      </c>
      <c r="J279" s="8">
        <f t="shared" si="217"/>
        <v>600000</v>
      </c>
      <c r="K279" s="8">
        <f t="shared" si="217"/>
        <v>600000</v>
      </c>
      <c r="L279" s="8">
        <f t="shared" si="217"/>
        <v>600000</v>
      </c>
      <c r="M279" s="8">
        <f t="shared" ref="M279:P279" si="218">M280+M281+M282+M283</f>
        <v>0</v>
      </c>
      <c r="N279" s="8">
        <f t="shared" si="218"/>
        <v>0</v>
      </c>
      <c r="O279" s="8">
        <f t="shared" si="218"/>
        <v>0</v>
      </c>
      <c r="P279" s="8">
        <f t="shared" si="218"/>
        <v>0</v>
      </c>
      <c r="Q279" s="8">
        <f t="shared" ref="Q279:R279" si="219">Q280+Q281+Q282+Q283</f>
        <v>0</v>
      </c>
      <c r="R279" s="8">
        <f t="shared" si="219"/>
        <v>0</v>
      </c>
      <c r="S279" s="81" t="s">
        <v>31</v>
      </c>
      <c r="T279" s="84" t="s">
        <v>29</v>
      </c>
      <c r="U279" s="84">
        <f>W279</f>
        <v>100</v>
      </c>
      <c r="V279" s="84">
        <f>X279</f>
        <v>100</v>
      </c>
      <c r="W279" s="84">
        <v>100</v>
      </c>
      <c r="X279" s="84">
        <v>100</v>
      </c>
      <c r="Y279" s="84" t="s">
        <v>21</v>
      </c>
      <c r="Z279" s="84" t="s">
        <v>21</v>
      </c>
      <c r="AA279" s="84" t="s">
        <v>21</v>
      </c>
      <c r="AB279" s="84" t="s">
        <v>21</v>
      </c>
      <c r="AC279" s="84" t="s">
        <v>21</v>
      </c>
      <c r="AD279" s="84" t="s">
        <v>21</v>
      </c>
    </row>
    <row r="280" spans="1:30">
      <c r="A280" s="77"/>
      <c r="B280" s="79"/>
      <c r="C280" s="71"/>
      <c r="D280" s="25"/>
      <c r="E280" s="25"/>
      <c r="F280" s="25"/>
      <c r="G280" s="25"/>
      <c r="H280" s="2" t="s">
        <v>23</v>
      </c>
      <c r="I280" s="7">
        <f>K280+M280</f>
        <v>600000</v>
      </c>
      <c r="J280" s="8">
        <f t="shared" si="195"/>
        <v>600000</v>
      </c>
      <c r="K280" s="8">
        <v>600000</v>
      </c>
      <c r="L280" s="8">
        <v>600000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2"/>
      <c r="T280" s="85"/>
      <c r="U280" s="85"/>
      <c r="V280" s="85"/>
      <c r="W280" s="85"/>
      <c r="X280" s="85"/>
      <c r="Y280" s="85"/>
      <c r="Z280" s="85"/>
      <c r="AA280" s="85"/>
      <c r="AB280" s="85"/>
      <c r="AC280" s="85"/>
      <c r="AD280" s="85"/>
    </row>
    <row r="281" spans="1:30">
      <c r="A281" s="77"/>
      <c r="B281" s="79"/>
      <c r="C281" s="71"/>
      <c r="D281" s="4"/>
      <c r="E281" s="5"/>
      <c r="F281" s="4"/>
      <c r="G281" s="6"/>
      <c r="H281" s="2" t="s">
        <v>27</v>
      </c>
      <c r="I281" s="7">
        <f>K281+M281</f>
        <v>0</v>
      </c>
      <c r="J281" s="8">
        <f t="shared" si="195"/>
        <v>0</v>
      </c>
      <c r="K281" s="7">
        <v>0</v>
      </c>
      <c r="L281" s="8">
        <v>0</v>
      </c>
      <c r="M281" s="7">
        <v>0</v>
      </c>
      <c r="N281" s="8">
        <v>0</v>
      </c>
      <c r="O281" s="7">
        <v>0</v>
      </c>
      <c r="P281" s="8">
        <v>0</v>
      </c>
      <c r="Q281" s="7">
        <v>0</v>
      </c>
      <c r="R281" s="8">
        <v>0</v>
      </c>
      <c r="S281" s="82"/>
      <c r="T281" s="85"/>
      <c r="U281" s="85"/>
      <c r="V281" s="85"/>
      <c r="W281" s="85"/>
      <c r="X281" s="85"/>
      <c r="Y281" s="85"/>
      <c r="Z281" s="85"/>
      <c r="AA281" s="85"/>
      <c r="AB281" s="85"/>
      <c r="AC281" s="85"/>
      <c r="AD281" s="85"/>
    </row>
    <row r="282" spans="1:30">
      <c r="A282" s="77"/>
      <c r="B282" s="79"/>
      <c r="C282" s="71"/>
      <c r="D282" s="4"/>
      <c r="E282" s="5"/>
      <c r="F282" s="4"/>
      <c r="G282" s="6"/>
      <c r="H282" s="2" t="s">
        <v>24</v>
      </c>
      <c r="I282" s="7">
        <f>K282+M282</f>
        <v>0</v>
      </c>
      <c r="J282" s="8">
        <f t="shared" si="195"/>
        <v>0</v>
      </c>
      <c r="K282" s="7">
        <v>0</v>
      </c>
      <c r="L282" s="8">
        <v>0</v>
      </c>
      <c r="M282" s="7">
        <v>0</v>
      </c>
      <c r="N282" s="8">
        <v>0</v>
      </c>
      <c r="O282" s="7">
        <v>0</v>
      </c>
      <c r="P282" s="8">
        <v>0</v>
      </c>
      <c r="Q282" s="7">
        <v>0</v>
      </c>
      <c r="R282" s="8">
        <v>0</v>
      </c>
      <c r="S282" s="82"/>
      <c r="T282" s="85"/>
      <c r="U282" s="85"/>
      <c r="V282" s="85"/>
      <c r="W282" s="85"/>
      <c r="X282" s="85"/>
      <c r="Y282" s="85"/>
      <c r="Z282" s="85"/>
      <c r="AA282" s="85"/>
      <c r="AB282" s="85"/>
      <c r="AC282" s="85"/>
      <c r="AD282" s="85"/>
    </row>
    <row r="283" spans="1:30" ht="35.25" customHeight="1">
      <c r="A283" s="77"/>
      <c r="B283" s="80"/>
      <c r="C283" s="72"/>
      <c r="D283" s="4"/>
      <c r="E283" s="5"/>
      <c r="F283" s="4"/>
      <c r="G283" s="6"/>
      <c r="H283" s="2" t="s">
        <v>25</v>
      </c>
      <c r="I283" s="7">
        <f>K283+M283</f>
        <v>0</v>
      </c>
      <c r="J283" s="8">
        <f t="shared" si="195"/>
        <v>0</v>
      </c>
      <c r="K283" s="7">
        <v>0</v>
      </c>
      <c r="L283" s="8">
        <v>0</v>
      </c>
      <c r="M283" s="7">
        <v>0</v>
      </c>
      <c r="N283" s="8">
        <v>0</v>
      </c>
      <c r="O283" s="7">
        <v>0</v>
      </c>
      <c r="P283" s="8">
        <v>0</v>
      </c>
      <c r="Q283" s="7">
        <v>0</v>
      </c>
      <c r="R283" s="8">
        <v>0</v>
      </c>
      <c r="S283" s="83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</row>
    <row r="284" spans="1:30" s="24" customFormat="1" ht="25.5" customHeight="1">
      <c r="A284" s="77" t="s">
        <v>117</v>
      </c>
      <c r="B284" s="78" t="s">
        <v>116</v>
      </c>
      <c r="C284" s="70">
        <v>502</v>
      </c>
      <c r="D284" s="16" t="s">
        <v>178</v>
      </c>
      <c r="E284" s="17" t="s">
        <v>179</v>
      </c>
      <c r="F284" s="16" t="s">
        <v>182</v>
      </c>
      <c r="G284" s="18" t="s">
        <v>192</v>
      </c>
      <c r="H284" s="2" t="s">
        <v>15</v>
      </c>
      <c r="I284" s="8">
        <f t="shared" ref="I284:L284" si="220">I285+I286+I287+I288</f>
        <v>4475799.01</v>
      </c>
      <c r="J284" s="8">
        <f t="shared" si="220"/>
        <v>440301.41</v>
      </c>
      <c r="K284" s="8">
        <f t="shared" si="220"/>
        <v>440301.41</v>
      </c>
      <c r="L284" s="8">
        <f t="shared" si="220"/>
        <v>440301.41</v>
      </c>
      <c r="M284" s="7">
        <f t="shared" ref="M284:P284" si="221">M285+M286+M287+M288</f>
        <v>4035497.6</v>
      </c>
      <c r="N284" s="7">
        <f t="shared" si="221"/>
        <v>4035497.6</v>
      </c>
      <c r="O284" s="7">
        <f t="shared" si="221"/>
        <v>4027916.17</v>
      </c>
      <c r="P284" s="7">
        <f t="shared" si="221"/>
        <v>4027916.17</v>
      </c>
      <c r="Q284" s="7">
        <f t="shared" ref="Q284:R284" si="222">Q285+Q286+Q287+Q288</f>
        <v>4216478.43</v>
      </c>
      <c r="R284" s="7">
        <f t="shared" si="222"/>
        <v>4216478.43</v>
      </c>
      <c r="S284" s="81" t="s">
        <v>31</v>
      </c>
      <c r="T284" s="84" t="s">
        <v>29</v>
      </c>
      <c r="U284" s="84">
        <f>W284</f>
        <v>100</v>
      </c>
      <c r="V284" s="84">
        <f>X284</f>
        <v>100</v>
      </c>
      <c r="W284" s="84">
        <v>100</v>
      </c>
      <c r="X284" s="84">
        <v>100</v>
      </c>
      <c r="Y284" s="84">
        <v>100</v>
      </c>
      <c r="Z284" s="84">
        <v>100</v>
      </c>
      <c r="AA284" s="84">
        <v>100</v>
      </c>
      <c r="AB284" s="84">
        <v>100</v>
      </c>
      <c r="AC284" s="84">
        <v>100</v>
      </c>
      <c r="AD284" s="84">
        <v>100</v>
      </c>
    </row>
    <row r="285" spans="1:30">
      <c r="A285" s="77"/>
      <c r="B285" s="79"/>
      <c r="C285" s="71"/>
      <c r="D285" s="25"/>
      <c r="E285" s="25"/>
      <c r="F285" s="25"/>
      <c r="G285" s="25"/>
      <c r="H285" s="2" t="s">
        <v>23</v>
      </c>
      <c r="I285" s="7">
        <f>K285+M285</f>
        <v>4475799.01</v>
      </c>
      <c r="J285" s="8">
        <f t="shared" si="195"/>
        <v>440301.41</v>
      </c>
      <c r="K285" s="8">
        <v>440301.41</v>
      </c>
      <c r="L285" s="8">
        <v>440301.41</v>
      </c>
      <c r="M285" s="9">
        <v>4035497.6</v>
      </c>
      <c r="N285" s="9">
        <v>4035497.6</v>
      </c>
      <c r="O285" s="56">
        <v>4027916.17</v>
      </c>
      <c r="P285" s="56">
        <v>4027916.17</v>
      </c>
      <c r="Q285" s="56">
        <v>4216478.43</v>
      </c>
      <c r="R285" s="56">
        <v>4216478.43</v>
      </c>
      <c r="S285" s="82"/>
      <c r="T285" s="85"/>
      <c r="U285" s="85"/>
      <c r="V285" s="85"/>
      <c r="W285" s="85"/>
      <c r="X285" s="85"/>
      <c r="Y285" s="85"/>
      <c r="Z285" s="85"/>
      <c r="AA285" s="85"/>
      <c r="AB285" s="85"/>
      <c r="AC285" s="85"/>
      <c r="AD285" s="85"/>
    </row>
    <row r="286" spans="1:30">
      <c r="A286" s="77"/>
      <c r="B286" s="79"/>
      <c r="C286" s="71"/>
      <c r="D286" s="4"/>
      <c r="E286" s="5"/>
      <c r="F286" s="4"/>
      <c r="G286" s="6"/>
      <c r="H286" s="2" t="s">
        <v>27</v>
      </c>
      <c r="I286" s="7">
        <f>K286+M286</f>
        <v>0</v>
      </c>
      <c r="J286" s="8">
        <f t="shared" si="195"/>
        <v>0</v>
      </c>
      <c r="K286" s="7">
        <v>0</v>
      </c>
      <c r="L286" s="8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82"/>
      <c r="T286" s="85"/>
      <c r="U286" s="85"/>
      <c r="V286" s="85"/>
      <c r="W286" s="85"/>
      <c r="X286" s="85"/>
      <c r="Y286" s="85"/>
      <c r="Z286" s="85"/>
      <c r="AA286" s="85"/>
      <c r="AB286" s="85"/>
      <c r="AC286" s="85"/>
      <c r="AD286" s="85"/>
    </row>
    <row r="287" spans="1:30">
      <c r="A287" s="77"/>
      <c r="B287" s="79"/>
      <c r="C287" s="71"/>
      <c r="D287" s="4"/>
      <c r="E287" s="5"/>
      <c r="F287" s="4"/>
      <c r="G287" s="6"/>
      <c r="H287" s="2" t="s">
        <v>24</v>
      </c>
      <c r="I287" s="7">
        <f>K287+M287</f>
        <v>0</v>
      </c>
      <c r="J287" s="8">
        <f t="shared" si="195"/>
        <v>0</v>
      </c>
      <c r="K287" s="7">
        <v>0</v>
      </c>
      <c r="L287" s="8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82"/>
      <c r="T287" s="85"/>
      <c r="U287" s="85"/>
      <c r="V287" s="85"/>
      <c r="W287" s="85"/>
      <c r="X287" s="85"/>
      <c r="Y287" s="85"/>
      <c r="Z287" s="85"/>
      <c r="AA287" s="85"/>
      <c r="AB287" s="85"/>
      <c r="AC287" s="85"/>
      <c r="AD287" s="85"/>
    </row>
    <row r="288" spans="1:30" ht="50.25" customHeight="1">
      <c r="A288" s="77"/>
      <c r="B288" s="80"/>
      <c r="C288" s="72"/>
      <c r="D288" s="4"/>
      <c r="E288" s="5"/>
      <c r="F288" s="4"/>
      <c r="G288" s="6"/>
      <c r="H288" s="2" t="s">
        <v>25</v>
      </c>
      <c r="I288" s="7">
        <f>K288+M288</f>
        <v>0</v>
      </c>
      <c r="J288" s="8">
        <f t="shared" si="195"/>
        <v>0</v>
      </c>
      <c r="K288" s="7">
        <v>0</v>
      </c>
      <c r="L288" s="8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83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</row>
    <row r="289" spans="1:30" s="24" customFormat="1" ht="25.5" customHeight="1">
      <c r="A289" s="77" t="s">
        <v>217</v>
      </c>
      <c r="B289" s="78" t="s">
        <v>214</v>
      </c>
      <c r="C289" s="70">
        <v>502</v>
      </c>
      <c r="D289" s="16" t="s">
        <v>178</v>
      </c>
      <c r="E289" s="17" t="s">
        <v>179</v>
      </c>
      <c r="F289" s="16" t="s">
        <v>182</v>
      </c>
      <c r="G289" s="18" t="s">
        <v>192</v>
      </c>
      <c r="H289" s="2" t="s">
        <v>15</v>
      </c>
      <c r="I289" s="8">
        <f>I290+I291+I292+I293</f>
        <v>367152</v>
      </c>
      <c r="J289" s="8">
        <f>J290+J291+J292+J293</f>
        <v>0</v>
      </c>
      <c r="K289" s="8">
        <f t="shared" ref="K289:N289" si="223">K290+K291+K292+K293</f>
        <v>0</v>
      </c>
      <c r="L289" s="8">
        <f t="shared" si="223"/>
        <v>0</v>
      </c>
      <c r="M289" s="8">
        <f t="shared" si="223"/>
        <v>367152</v>
      </c>
      <c r="N289" s="7">
        <f t="shared" si="223"/>
        <v>367152</v>
      </c>
      <c r="O289" s="8">
        <f>O290+O291+O292+O293</f>
        <v>0</v>
      </c>
      <c r="P289" s="7">
        <f>P290+P291+P292+P293</f>
        <v>0</v>
      </c>
      <c r="Q289" s="8">
        <f>Q290+Q291+Q292+Q293</f>
        <v>0</v>
      </c>
      <c r="R289" s="7">
        <f>R290+R291+R292+R293</f>
        <v>0</v>
      </c>
      <c r="S289" s="81" t="s">
        <v>31</v>
      </c>
      <c r="T289" s="84" t="s">
        <v>29</v>
      </c>
      <c r="U289" s="84" t="str">
        <f>W289</f>
        <v>х</v>
      </c>
      <c r="V289" s="84" t="str">
        <f>X289</f>
        <v>х</v>
      </c>
      <c r="W289" s="84" t="s">
        <v>21</v>
      </c>
      <c r="X289" s="84" t="s">
        <v>21</v>
      </c>
      <c r="Y289" s="84">
        <v>100</v>
      </c>
      <c r="Z289" s="84">
        <v>100</v>
      </c>
      <c r="AA289" s="84">
        <v>100</v>
      </c>
      <c r="AB289" s="84">
        <v>100</v>
      </c>
      <c r="AC289" s="84" t="s">
        <v>21</v>
      </c>
      <c r="AD289" s="84" t="s">
        <v>21</v>
      </c>
    </row>
    <row r="290" spans="1:30">
      <c r="A290" s="77"/>
      <c r="B290" s="79"/>
      <c r="C290" s="71"/>
      <c r="D290" s="25"/>
      <c r="E290" s="25"/>
      <c r="F290" s="25"/>
      <c r="G290" s="25"/>
      <c r="H290" s="2" t="s">
        <v>23</v>
      </c>
      <c r="I290" s="7">
        <f>K290+M290</f>
        <v>14686.08</v>
      </c>
      <c r="J290" s="8">
        <f>L290</f>
        <v>0</v>
      </c>
      <c r="K290" s="8">
        <v>0</v>
      </c>
      <c r="L290" s="8">
        <v>0</v>
      </c>
      <c r="M290" s="48">
        <v>14686.08</v>
      </c>
      <c r="N290" s="48">
        <v>14686.08</v>
      </c>
      <c r="O290" s="48">
        <v>0</v>
      </c>
      <c r="P290" s="48">
        <v>0</v>
      </c>
      <c r="Q290" s="48">
        <v>0</v>
      </c>
      <c r="R290" s="48">
        <v>0</v>
      </c>
      <c r="S290" s="82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</row>
    <row r="291" spans="1:30">
      <c r="A291" s="77"/>
      <c r="B291" s="79"/>
      <c r="C291" s="71"/>
      <c r="D291" s="4"/>
      <c r="E291" s="5"/>
      <c r="F291" s="4"/>
      <c r="G291" s="6"/>
      <c r="H291" s="2" t="s">
        <v>27</v>
      </c>
      <c r="I291" s="7">
        <f>K291+M291</f>
        <v>352465.91999999998</v>
      </c>
      <c r="J291" s="8">
        <f>L291</f>
        <v>0</v>
      </c>
      <c r="K291" s="7">
        <v>0</v>
      </c>
      <c r="L291" s="8">
        <v>0</v>
      </c>
      <c r="M291" s="48">
        <v>352465.91999999998</v>
      </c>
      <c r="N291" s="48">
        <v>352465.91999999998</v>
      </c>
      <c r="O291" s="48">
        <v>0</v>
      </c>
      <c r="P291" s="48">
        <v>0</v>
      </c>
      <c r="Q291" s="48">
        <v>0</v>
      </c>
      <c r="R291" s="48">
        <v>0</v>
      </c>
      <c r="S291" s="82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</row>
    <row r="292" spans="1:30">
      <c r="A292" s="77"/>
      <c r="B292" s="79"/>
      <c r="C292" s="71"/>
      <c r="D292" s="4"/>
      <c r="E292" s="5"/>
      <c r="F292" s="4"/>
      <c r="G292" s="6"/>
      <c r="H292" s="2" t="s">
        <v>24</v>
      </c>
      <c r="I292" s="7">
        <f>K292+M292</f>
        <v>0</v>
      </c>
      <c r="J292" s="8">
        <f>L292</f>
        <v>0</v>
      </c>
      <c r="K292" s="7">
        <v>0</v>
      </c>
      <c r="L292" s="8">
        <v>0</v>
      </c>
      <c r="M292" s="8">
        <v>0</v>
      </c>
      <c r="N292" s="7">
        <v>0</v>
      </c>
      <c r="O292" s="8">
        <v>0</v>
      </c>
      <c r="P292" s="7">
        <v>0</v>
      </c>
      <c r="Q292" s="8">
        <v>0</v>
      </c>
      <c r="R292" s="7">
        <v>0</v>
      </c>
      <c r="S292" s="82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</row>
    <row r="293" spans="1:30" ht="23.25" customHeight="1">
      <c r="A293" s="77"/>
      <c r="B293" s="80"/>
      <c r="C293" s="72"/>
      <c r="D293" s="4"/>
      <c r="E293" s="5"/>
      <c r="F293" s="4"/>
      <c r="G293" s="6"/>
      <c r="H293" s="2" t="s">
        <v>25</v>
      </c>
      <c r="I293" s="7">
        <f>K293+M293</f>
        <v>0</v>
      </c>
      <c r="J293" s="8">
        <f>L293</f>
        <v>0</v>
      </c>
      <c r="K293" s="7">
        <v>0</v>
      </c>
      <c r="L293" s="8">
        <v>0</v>
      </c>
      <c r="M293" s="8">
        <v>0</v>
      </c>
      <c r="N293" s="7">
        <v>0</v>
      </c>
      <c r="O293" s="8">
        <v>0</v>
      </c>
      <c r="P293" s="7">
        <v>0</v>
      </c>
      <c r="Q293" s="8">
        <v>0</v>
      </c>
      <c r="R293" s="7">
        <v>0</v>
      </c>
      <c r="S293" s="83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</row>
    <row r="294" spans="1:30" s="24" customFormat="1" ht="25.5" customHeight="1">
      <c r="A294" s="77" t="s">
        <v>222</v>
      </c>
      <c r="B294" s="78" t="s">
        <v>219</v>
      </c>
      <c r="C294" s="70">
        <v>502</v>
      </c>
      <c r="D294" s="16" t="s">
        <v>178</v>
      </c>
      <c r="E294" s="17" t="s">
        <v>179</v>
      </c>
      <c r="F294" s="16" t="s">
        <v>182</v>
      </c>
      <c r="G294" s="18" t="s">
        <v>192</v>
      </c>
      <c r="H294" s="2" t="s">
        <v>15</v>
      </c>
      <c r="I294" s="8">
        <f t="shared" ref="I294:N294" si="224">I295+I296+I297+I298</f>
        <v>574000</v>
      </c>
      <c r="J294" s="8">
        <f t="shared" si="224"/>
        <v>0</v>
      </c>
      <c r="K294" s="8">
        <f t="shared" si="224"/>
        <v>0</v>
      </c>
      <c r="L294" s="8">
        <f t="shared" si="224"/>
        <v>0</v>
      </c>
      <c r="M294" s="8">
        <f t="shared" si="224"/>
        <v>574000</v>
      </c>
      <c r="N294" s="8">
        <f t="shared" si="224"/>
        <v>433370</v>
      </c>
      <c r="O294" s="8">
        <f>O295+O296+O297+O298</f>
        <v>0</v>
      </c>
      <c r="P294" s="8">
        <f>P295+P296+P297+P298</f>
        <v>0</v>
      </c>
      <c r="Q294" s="8">
        <f>Q295+Q296+Q297+Q298</f>
        <v>0</v>
      </c>
      <c r="R294" s="8">
        <f>R295+R296+R297+R298</f>
        <v>0</v>
      </c>
      <c r="S294" s="81" t="s">
        <v>212</v>
      </c>
      <c r="T294" s="84" t="s">
        <v>47</v>
      </c>
      <c r="U294" s="84" t="str">
        <f>W294</f>
        <v>х</v>
      </c>
      <c r="V294" s="84" t="str">
        <f>X294</f>
        <v>х</v>
      </c>
      <c r="W294" s="84" t="s">
        <v>21</v>
      </c>
      <c r="X294" s="84" t="s">
        <v>21</v>
      </c>
      <c r="Y294" s="84">
        <v>1</v>
      </c>
      <c r="Z294" s="84">
        <v>1</v>
      </c>
      <c r="AA294" s="84">
        <v>1</v>
      </c>
      <c r="AB294" s="84">
        <v>1</v>
      </c>
      <c r="AC294" s="84" t="s">
        <v>21</v>
      </c>
      <c r="AD294" s="84" t="s">
        <v>21</v>
      </c>
    </row>
    <row r="295" spans="1:30">
      <c r="A295" s="77"/>
      <c r="B295" s="79"/>
      <c r="C295" s="71"/>
      <c r="D295" s="25"/>
      <c r="E295" s="25"/>
      <c r="F295" s="25"/>
      <c r="G295" s="25"/>
      <c r="H295" s="2" t="s">
        <v>23</v>
      </c>
      <c r="I295" s="7">
        <f>K295+M295</f>
        <v>267980.12</v>
      </c>
      <c r="J295" s="8">
        <f>L295</f>
        <v>0</v>
      </c>
      <c r="K295" s="8">
        <v>0</v>
      </c>
      <c r="L295" s="8">
        <v>0</v>
      </c>
      <c r="M295" s="48">
        <v>267980.12</v>
      </c>
      <c r="N295" s="48">
        <v>127350.12</v>
      </c>
      <c r="O295" s="48">
        <v>0</v>
      </c>
      <c r="P295" s="48">
        <v>0</v>
      </c>
      <c r="Q295" s="48">
        <v>0</v>
      </c>
      <c r="R295" s="48">
        <v>0</v>
      </c>
      <c r="S295" s="82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</row>
    <row r="296" spans="1:30">
      <c r="A296" s="77"/>
      <c r="B296" s="79"/>
      <c r="C296" s="71"/>
      <c r="D296" s="4"/>
      <c r="E296" s="5"/>
      <c r="F296" s="4"/>
      <c r="G296" s="6"/>
      <c r="H296" s="2" t="s">
        <v>27</v>
      </c>
      <c r="I296" s="7">
        <f>K296+M296</f>
        <v>306019.88</v>
      </c>
      <c r="J296" s="8">
        <f>L296</f>
        <v>0</v>
      </c>
      <c r="K296" s="7">
        <v>0</v>
      </c>
      <c r="L296" s="8">
        <v>0</v>
      </c>
      <c r="M296" s="48">
        <v>306019.88</v>
      </c>
      <c r="N296" s="48">
        <v>306019.88</v>
      </c>
      <c r="O296" s="48">
        <v>0</v>
      </c>
      <c r="P296" s="48">
        <v>0</v>
      </c>
      <c r="Q296" s="48">
        <v>0</v>
      </c>
      <c r="R296" s="48">
        <v>0</v>
      </c>
      <c r="S296" s="82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</row>
    <row r="297" spans="1:30">
      <c r="A297" s="77"/>
      <c r="B297" s="79"/>
      <c r="C297" s="71"/>
      <c r="D297" s="4"/>
      <c r="E297" s="5"/>
      <c r="F297" s="4"/>
      <c r="G297" s="6"/>
      <c r="H297" s="2" t="s">
        <v>24</v>
      </c>
      <c r="I297" s="7">
        <f>K297+M297</f>
        <v>0</v>
      </c>
      <c r="J297" s="8">
        <f>L297</f>
        <v>0</v>
      </c>
      <c r="K297" s="7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2"/>
      <c r="T297" s="85"/>
      <c r="U297" s="85"/>
      <c r="V297" s="85"/>
      <c r="W297" s="85"/>
      <c r="X297" s="85"/>
      <c r="Y297" s="85"/>
      <c r="Z297" s="85"/>
      <c r="AA297" s="85"/>
      <c r="AB297" s="85"/>
      <c r="AC297" s="85"/>
      <c r="AD297" s="85"/>
    </row>
    <row r="298" spans="1:30" ht="19.5" customHeight="1">
      <c r="A298" s="77"/>
      <c r="B298" s="80"/>
      <c r="C298" s="72"/>
      <c r="D298" s="4"/>
      <c r="E298" s="5"/>
      <c r="F298" s="4"/>
      <c r="G298" s="6"/>
      <c r="H298" s="2" t="s">
        <v>25</v>
      </c>
      <c r="I298" s="7">
        <f>K298+M298</f>
        <v>0</v>
      </c>
      <c r="J298" s="8">
        <f>L298</f>
        <v>0</v>
      </c>
      <c r="K298" s="7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3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</row>
    <row r="299" spans="1:30" s="24" customFormat="1" ht="25.5" customHeight="1">
      <c r="A299" s="77" t="s">
        <v>223</v>
      </c>
      <c r="B299" s="78" t="s">
        <v>220</v>
      </c>
      <c r="C299" s="70">
        <v>502</v>
      </c>
      <c r="D299" s="16" t="s">
        <v>178</v>
      </c>
      <c r="E299" s="17" t="s">
        <v>179</v>
      </c>
      <c r="F299" s="16" t="s">
        <v>182</v>
      </c>
      <c r="G299" s="18" t="s">
        <v>192</v>
      </c>
      <c r="H299" s="2" t="s">
        <v>15</v>
      </c>
      <c r="I299" s="8">
        <f t="shared" ref="I299:N299" si="225">I300+I301+I302+I303</f>
        <v>1117000</v>
      </c>
      <c r="J299" s="8">
        <f t="shared" si="225"/>
        <v>0</v>
      </c>
      <c r="K299" s="8">
        <f t="shared" si="225"/>
        <v>0</v>
      </c>
      <c r="L299" s="8">
        <f t="shared" si="225"/>
        <v>0</v>
      </c>
      <c r="M299" s="8">
        <f t="shared" si="225"/>
        <v>1117000</v>
      </c>
      <c r="N299" s="7">
        <f t="shared" si="225"/>
        <v>1104666.67</v>
      </c>
      <c r="O299" s="8">
        <f>O300+O301+O302+O303</f>
        <v>0</v>
      </c>
      <c r="P299" s="7">
        <f>P300+P301+P302+P303</f>
        <v>0</v>
      </c>
      <c r="Q299" s="8">
        <f>Q300+Q301+Q302+Q303</f>
        <v>0</v>
      </c>
      <c r="R299" s="7">
        <f>R300+R301+R302+R303</f>
        <v>0</v>
      </c>
      <c r="S299" s="81" t="s">
        <v>212</v>
      </c>
      <c r="T299" s="84" t="s">
        <v>47</v>
      </c>
      <c r="U299" s="84" t="str">
        <f>W299</f>
        <v>х</v>
      </c>
      <c r="V299" s="84" t="str">
        <f>X299</f>
        <v>х</v>
      </c>
      <c r="W299" s="84" t="s">
        <v>21</v>
      </c>
      <c r="X299" s="84" t="s">
        <v>21</v>
      </c>
      <c r="Y299" s="84">
        <v>1</v>
      </c>
      <c r="Z299" s="84">
        <v>1</v>
      </c>
      <c r="AA299" s="84">
        <v>1</v>
      </c>
      <c r="AB299" s="84">
        <v>1</v>
      </c>
      <c r="AC299" s="84" t="s">
        <v>21</v>
      </c>
      <c r="AD299" s="84" t="s">
        <v>21</v>
      </c>
    </row>
    <row r="300" spans="1:30">
      <c r="A300" s="77"/>
      <c r="B300" s="79"/>
      <c r="C300" s="71"/>
      <c r="D300" s="25"/>
      <c r="E300" s="25"/>
      <c r="F300" s="25"/>
      <c r="G300" s="25"/>
      <c r="H300" s="2" t="s">
        <v>23</v>
      </c>
      <c r="I300" s="7">
        <f>K300+M300</f>
        <v>521487.45</v>
      </c>
      <c r="J300" s="8">
        <f>L300</f>
        <v>0</v>
      </c>
      <c r="K300" s="8">
        <v>0</v>
      </c>
      <c r="L300" s="8">
        <v>0</v>
      </c>
      <c r="M300" s="48">
        <v>521487.45</v>
      </c>
      <c r="N300" s="9">
        <v>509154.12</v>
      </c>
      <c r="O300" s="48">
        <v>0</v>
      </c>
      <c r="P300" s="9">
        <v>0</v>
      </c>
      <c r="Q300" s="48">
        <v>0</v>
      </c>
      <c r="R300" s="9">
        <v>0</v>
      </c>
      <c r="S300" s="82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</row>
    <row r="301" spans="1:30">
      <c r="A301" s="77"/>
      <c r="B301" s="79"/>
      <c r="C301" s="71"/>
      <c r="D301" s="4"/>
      <c r="E301" s="5"/>
      <c r="F301" s="4"/>
      <c r="G301" s="6"/>
      <c r="H301" s="2" t="s">
        <v>27</v>
      </c>
      <c r="I301" s="7">
        <f>K301+M301</f>
        <v>595512.55000000005</v>
      </c>
      <c r="J301" s="8">
        <f>L301</f>
        <v>0</v>
      </c>
      <c r="K301" s="7">
        <v>0</v>
      </c>
      <c r="L301" s="8">
        <v>0</v>
      </c>
      <c r="M301" s="48">
        <v>595512.55000000005</v>
      </c>
      <c r="N301" s="48">
        <v>595512.55000000005</v>
      </c>
      <c r="O301" s="48">
        <v>0</v>
      </c>
      <c r="P301" s="48">
        <v>0</v>
      </c>
      <c r="Q301" s="48">
        <v>0</v>
      </c>
      <c r="R301" s="48">
        <v>0</v>
      </c>
      <c r="S301" s="82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</row>
    <row r="302" spans="1:30">
      <c r="A302" s="77"/>
      <c r="B302" s="79"/>
      <c r="C302" s="71"/>
      <c r="D302" s="4"/>
      <c r="E302" s="5"/>
      <c r="F302" s="4"/>
      <c r="G302" s="6"/>
      <c r="H302" s="2" t="s">
        <v>24</v>
      </c>
      <c r="I302" s="7">
        <f>K302+M302</f>
        <v>0</v>
      </c>
      <c r="J302" s="8">
        <f>L302</f>
        <v>0</v>
      </c>
      <c r="K302" s="7">
        <v>0</v>
      </c>
      <c r="L302" s="8">
        <v>0</v>
      </c>
      <c r="M302" s="8">
        <v>0</v>
      </c>
      <c r="N302" s="7">
        <v>0</v>
      </c>
      <c r="O302" s="8">
        <v>0</v>
      </c>
      <c r="P302" s="7">
        <v>0</v>
      </c>
      <c r="Q302" s="8">
        <v>0</v>
      </c>
      <c r="R302" s="7">
        <v>0</v>
      </c>
      <c r="S302" s="82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</row>
    <row r="303" spans="1:30" ht="21.75" customHeight="1">
      <c r="A303" s="77"/>
      <c r="B303" s="80"/>
      <c r="C303" s="72"/>
      <c r="D303" s="4"/>
      <c r="E303" s="5"/>
      <c r="F303" s="4"/>
      <c r="G303" s="6"/>
      <c r="H303" s="2" t="s">
        <v>25</v>
      </c>
      <c r="I303" s="7">
        <f>K303+M303</f>
        <v>0</v>
      </c>
      <c r="J303" s="8">
        <f>L303</f>
        <v>0</v>
      </c>
      <c r="K303" s="7">
        <v>0</v>
      </c>
      <c r="L303" s="8">
        <v>0</v>
      </c>
      <c r="M303" s="8">
        <v>0</v>
      </c>
      <c r="N303" s="7">
        <v>0</v>
      </c>
      <c r="O303" s="8">
        <v>0</v>
      </c>
      <c r="P303" s="7">
        <v>0</v>
      </c>
      <c r="Q303" s="8">
        <v>0</v>
      </c>
      <c r="R303" s="7">
        <v>0</v>
      </c>
      <c r="S303" s="83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</row>
    <row r="304" spans="1:30" s="24" customFormat="1" ht="25.5" customHeight="1">
      <c r="A304" s="77" t="s">
        <v>224</v>
      </c>
      <c r="B304" s="78" t="s">
        <v>221</v>
      </c>
      <c r="C304" s="70">
        <v>502</v>
      </c>
      <c r="D304" s="16" t="s">
        <v>178</v>
      </c>
      <c r="E304" s="17" t="s">
        <v>179</v>
      </c>
      <c r="F304" s="16" t="s">
        <v>182</v>
      </c>
      <c r="G304" s="18" t="s">
        <v>192</v>
      </c>
      <c r="H304" s="2" t="s">
        <v>15</v>
      </c>
      <c r="I304" s="8">
        <f t="shared" ref="I304:N304" si="226">I305+I306+I307+I308</f>
        <v>309000</v>
      </c>
      <c r="J304" s="7">
        <f>L304+N304+P304+R304</f>
        <v>297678.38</v>
      </c>
      <c r="K304" s="8">
        <f t="shared" si="226"/>
        <v>0</v>
      </c>
      <c r="L304" s="8">
        <f t="shared" si="226"/>
        <v>0</v>
      </c>
      <c r="M304" s="8">
        <f t="shared" si="226"/>
        <v>309000</v>
      </c>
      <c r="N304" s="7">
        <f t="shared" si="226"/>
        <v>297678.38</v>
      </c>
      <c r="O304" s="8">
        <f>O305+O306+O307+O308</f>
        <v>0</v>
      </c>
      <c r="P304" s="7">
        <f>P305+P306+P307+P308</f>
        <v>0</v>
      </c>
      <c r="Q304" s="8">
        <f>Q305+Q306+Q307+Q308</f>
        <v>0</v>
      </c>
      <c r="R304" s="7">
        <f>R305+R306+R307+R308</f>
        <v>0</v>
      </c>
      <c r="S304" s="81" t="s">
        <v>211</v>
      </c>
      <c r="T304" s="84" t="s">
        <v>213</v>
      </c>
      <c r="U304" s="84" t="str">
        <f>W304</f>
        <v>х</v>
      </c>
      <c r="V304" s="84" t="str">
        <f>X304</f>
        <v>х</v>
      </c>
      <c r="W304" s="84" t="s">
        <v>21</v>
      </c>
      <c r="X304" s="84" t="s">
        <v>21</v>
      </c>
      <c r="Y304" s="84">
        <v>100</v>
      </c>
      <c r="Z304" s="84">
        <v>150</v>
      </c>
      <c r="AA304" s="84" t="s">
        <v>21</v>
      </c>
      <c r="AB304" s="84" t="s">
        <v>21</v>
      </c>
      <c r="AC304" s="84" t="s">
        <v>21</v>
      </c>
      <c r="AD304" s="84" t="s">
        <v>21</v>
      </c>
    </row>
    <row r="305" spans="1:32">
      <c r="A305" s="77"/>
      <c r="B305" s="79"/>
      <c r="C305" s="71"/>
      <c r="D305" s="25"/>
      <c r="E305" s="25"/>
      <c r="F305" s="25"/>
      <c r="G305" s="25"/>
      <c r="H305" s="2" t="s">
        <v>23</v>
      </c>
      <c r="I305" s="7">
        <f>K305+M305+O305+Q305</f>
        <v>144261.07999999999</v>
      </c>
      <c r="J305" s="7">
        <f t="shared" ref="I305:J320" si="227">L305+N305+P305+R305</f>
        <v>132939.46</v>
      </c>
      <c r="K305" s="8">
        <v>0</v>
      </c>
      <c r="L305" s="8">
        <v>0</v>
      </c>
      <c r="M305" s="48">
        <v>144261.07999999999</v>
      </c>
      <c r="N305" s="9">
        <v>132939.46</v>
      </c>
      <c r="O305" s="48">
        <v>0</v>
      </c>
      <c r="P305" s="9">
        <v>0</v>
      </c>
      <c r="Q305" s="48">
        <v>0</v>
      </c>
      <c r="R305" s="9">
        <v>0</v>
      </c>
      <c r="S305" s="82"/>
      <c r="T305" s="85"/>
      <c r="U305" s="85"/>
      <c r="V305" s="85"/>
      <c r="W305" s="85"/>
      <c r="X305" s="85"/>
      <c r="Y305" s="85"/>
      <c r="Z305" s="85"/>
      <c r="AA305" s="85"/>
      <c r="AB305" s="85"/>
      <c r="AC305" s="85"/>
      <c r="AD305" s="85"/>
    </row>
    <row r="306" spans="1:32">
      <c r="A306" s="77"/>
      <c r="B306" s="79"/>
      <c r="C306" s="71"/>
      <c r="D306" s="4"/>
      <c r="E306" s="5"/>
      <c r="F306" s="4"/>
      <c r="G306" s="6"/>
      <c r="H306" s="2" t="s">
        <v>27</v>
      </c>
      <c r="I306" s="7">
        <f t="shared" si="227"/>
        <v>164738.92000000001</v>
      </c>
      <c r="J306" s="7">
        <f t="shared" si="227"/>
        <v>164738.92000000001</v>
      </c>
      <c r="K306" s="7">
        <v>0</v>
      </c>
      <c r="L306" s="8">
        <v>0</v>
      </c>
      <c r="M306" s="48">
        <v>164738.92000000001</v>
      </c>
      <c r="N306" s="48">
        <v>164738.92000000001</v>
      </c>
      <c r="O306" s="48">
        <v>0</v>
      </c>
      <c r="P306" s="48">
        <v>0</v>
      </c>
      <c r="Q306" s="48">
        <v>0</v>
      </c>
      <c r="R306" s="48">
        <v>0</v>
      </c>
      <c r="S306" s="82"/>
      <c r="T306" s="85"/>
      <c r="U306" s="85"/>
      <c r="V306" s="85"/>
      <c r="W306" s="85"/>
      <c r="X306" s="85"/>
      <c r="Y306" s="85"/>
      <c r="Z306" s="85"/>
      <c r="AA306" s="85"/>
      <c r="AB306" s="85"/>
      <c r="AC306" s="85"/>
      <c r="AD306" s="85"/>
    </row>
    <row r="307" spans="1:32">
      <c r="A307" s="77"/>
      <c r="B307" s="79"/>
      <c r="C307" s="71"/>
      <c r="D307" s="4"/>
      <c r="E307" s="5"/>
      <c r="F307" s="4"/>
      <c r="G307" s="6"/>
      <c r="H307" s="2" t="s">
        <v>24</v>
      </c>
      <c r="I307" s="7">
        <f t="shared" si="227"/>
        <v>0</v>
      </c>
      <c r="J307" s="7">
        <f t="shared" si="227"/>
        <v>0</v>
      </c>
      <c r="K307" s="7">
        <v>0</v>
      </c>
      <c r="L307" s="8">
        <v>0</v>
      </c>
      <c r="M307" s="8">
        <v>0</v>
      </c>
      <c r="N307" s="7">
        <v>0</v>
      </c>
      <c r="O307" s="8">
        <v>0</v>
      </c>
      <c r="P307" s="7">
        <v>0</v>
      </c>
      <c r="Q307" s="8">
        <v>0</v>
      </c>
      <c r="R307" s="7">
        <v>0</v>
      </c>
      <c r="S307" s="82"/>
      <c r="T307" s="85"/>
      <c r="U307" s="85"/>
      <c r="V307" s="85"/>
      <c r="W307" s="85"/>
      <c r="X307" s="85"/>
      <c r="Y307" s="85"/>
      <c r="Z307" s="85"/>
      <c r="AA307" s="85"/>
      <c r="AB307" s="85"/>
      <c r="AC307" s="85"/>
      <c r="AD307" s="85"/>
    </row>
    <row r="308" spans="1:32" ht="19.5" customHeight="1">
      <c r="A308" s="77"/>
      <c r="B308" s="80"/>
      <c r="C308" s="72"/>
      <c r="D308" s="4"/>
      <c r="E308" s="5"/>
      <c r="F308" s="4"/>
      <c r="G308" s="6"/>
      <c r="H308" s="2" t="s">
        <v>25</v>
      </c>
      <c r="I308" s="7">
        <f t="shared" si="227"/>
        <v>0</v>
      </c>
      <c r="J308" s="8">
        <f>L308</f>
        <v>0</v>
      </c>
      <c r="K308" s="7">
        <v>0</v>
      </c>
      <c r="L308" s="8">
        <v>0</v>
      </c>
      <c r="M308" s="8">
        <v>0</v>
      </c>
      <c r="N308" s="7">
        <v>0</v>
      </c>
      <c r="O308" s="8">
        <v>0</v>
      </c>
      <c r="P308" s="7">
        <v>0</v>
      </c>
      <c r="Q308" s="8">
        <v>0</v>
      </c>
      <c r="R308" s="7">
        <v>0</v>
      </c>
      <c r="S308" s="83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</row>
    <row r="309" spans="1:32" s="24" customFormat="1" ht="25.5" customHeight="1">
      <c r="A309" s="77" t="s">
        <v>225</v>
      </c>
      <c r="B309" s="78" t="s">
        <v>218</v>
      </c>
      <c r="C309" s="70">
        <v>502</v>
      </c>
      <c r="D309" s="16" t="s">
        <v>178</v>
      </c>
      <c r="E309" s="17" t="s">
        <v>179</v>
      </c>
      <c r="F309" s="16" t="s">
        <v>182</v>
      </c>
      <c r="G309" s="18" t="s">
        <v>192</v>
      </c>
      <c r="H309" s="2" t="s">
        <v>15</v>
      </c>
      <c r="I309" s="8">
        <f t="shared" ref="I309" si="228">I310+I311+I312+I313</f>
        <v>784664.42</v>
      </c>
      <c r="J309" s="7">
        <f t="shared" ref="J309" si="229">L309+N309+P309+R309</f>
        <v>784664.42</v>
      </c>
      <c r="K309" s="8">
        <f t="shared" ref="K309:P309" si="230">K310+K311+K312+K313</f>
        <v>0</v>
      </c>
      <c r="L309" s="8">
        <f t="shared" si="230"/>
        <v>0</v>
      </c>
      <c r="M309" s="8">
        <f t="shared" si="230"/>
        <v>0</v>
      </c>
      <c r="N309" s="7">
        <f t="shared" si="230"/>
        <v>0</v>
      </c>
      <c r="O309" s="8">
        <f t="shared" si="230"/>
        <v>784664.42</v>
      </c>
      <c r="P309" s="7">
        <f t="shared" si="230"/>
        <v>784664.42</v>
      </c>
      <c r="Q309" s="8">
        <f t="shared" ref="Q309:R309" si="231">Q310+Q311+Q312+Q313</f>
        <v>0</v>
      </c>
      <c r="R309" s="7">
        <f t="shared" si="231"/>
        <v>0</v>
      </c>
      <c r="S309" s="81" t="s">
        <v>31</v>
      </c>
      <c r="T309" s="84" t="s">
        <v>29</v>
      </c>
      <c r="U309" s="84" t="str">
        <f>W309</f>
        <v>х</v>
      </c>
      <c r="V309" s="84" t="str">
        <f>X309</f>
        <v>х</v>
      </c>
      <c r="W309" s="84" t="s">
        <v>21</v>
      </c>
      <c r="X309" s="84" t="s">
        <v>21</v>
      </c>
      <c r="Y309" s="84" t="s">
        <v>21</v>
      </c>
      <c r="Z309" s="84" t="s">
        <v>21</v>
      </c>
      <c r="AA309" s="84">
        <v>100</v>
      </c>
      <c r="AB309" s="84">
        <v>100</v>
      </c>
      <c r="AC309" s="84" t="s">
        <v>21</v>
      </c>
      <c r="AD309" s="84" t="s">
        <v>21</v>
      </c>
    </row>
    <row r="310" spans="1:32">
      <c r="A310" s="77"/>
      <c r="B310" s="79"/>
      <c r="C310" s="71"/>
      <c r="D310" s="25"/>
      <c r="E310" s="25"/>
      <c r="F310" s="25"/>
      <c r="G310" s="25"/>
      <c r="H310" s="2" t="s">
        <v>23</v>
      </c>
      <c r="I310" s="7">
        <f t="shared" ref="I310" si="232">K310+M310+O310+Q310</f>
        <v>784664.42</v>
      </c>
      <c r="J310" s="7">
        <f t="shared" si="227"/>
        <v>784664.42</v>
      </c>
      <c r="K310" s="8">
        <v>0</v>
      </c>
      <c r="L310" s="8">
        <v>0</v>
      </c>
      <c r="M310" s="48">
        <v>0</v>
      </c>
      <c r="N310" s="9">
        <v>0</v>
      </c>
      <c r="O310" s="48">
        <v>784664.42</v>
      </c>
      <c r="P310" s="48">
        <v>784664.42</v>
      </c>
      <c r="Q310" s="48"/>
      <c r="R310" s="48"/>
      <c r="S310" s="82"/>
      <c r="T310" s="85"/>
      <c r="U310" s="85"/>
      <c r="V310" s="85"/>
      <c r="W310" s="85"/>
      <c r="X310" s="85"/>
      <c r="Y310" s="85"/>
      <c r="Z310" s="85"/>
      <c r="AA310" s="85"/>
      <c r="AB310" s="85"/>
      <c r="AC310" s="85"/>
      <c r="AD310" s="85"/>
    </row>
    <row r="311" spans="1:32">
      <c r="A311" s="77"/>
      <c r="B311" s="79"/>
      <c r="C311" s="71"/>
      <c r="D311" s="4"/>
      <c r="E311" s="5"/>
      <c r="F311" s="4"/>
      <c r="G311" s="6"/>
      <c r="H311" s="2" t="s">
        <v>27</v>
      </c>
      <c r="I311" s="7">
        <f t="shared" si="227"/>
        <v>0</v>
      </c>
      <c r="J311" s="7">
        <f t="shared" si="227"/>
        <v>0</v>
      </c>
      <c r="K311" s="7">
        <v>0</v>
      </c>
      <c r="L311" s="8">
        <v>0</v>
      </c>
      <c r="M311" s="48">
        <v>0</v>
      </c>
      <c r="N311" s="48">
        <v>0</v>
      </c>
      <c r="O311" s="48">
        <v>0</v>
      </c>
      <c r="P311" s="48">
        <v>0</v>
      </c>
      <c r="Q311" s="48">
        <v>0</v>
      </c>
      <c r="R311" s="48">
        <v>0</v>
      </c>
      <c r="S311" s="82"/>
      <c r="T311" s="85"/>
      <c r="U311" s="85"/>
      <c r="V311" s="85"/>
      <c r="W311" s="85"/>
      <c r="X311" s="85"/>
      <c r="Y311" s="85"/>
      <c r="Z311" s="85"/>
      <c r="AA311" s="85"/>
      <c r="AB311" s="85"/>
      <c r="AC311" s="85"/>
      <c r="AD311" s="85"/>
    </row>
    <row r="312" spans="1:32">
      <c r="A312" s="77"/>
      <c r="B312" s="79"/>
      <c r="C312" s="71"/>
      <c r="D312" s="4"/>
      <c r="E312" s="5"/>
      <c r="F312" s="4"/>
      <c r="G312" s="6"/>
      <c r="H312" s="2" t="s">
        <v>24</v>
      </c>
      <c r="I312" s="7">
        <f t="shared" si="227"/>
        <v>0</v>
      </c>
      <c r="J312" s="7">
        <f t="shared" si="227"/>
        <v>0</v>
      </c>
      <c r="K312" s="7">
        <v>0</v>
      </c>
      <c r="L312" s="8">
        <v>0</v>
      </c>
      <c r="M312" s="8">
        <v>0</v>
      </c>
      <c r="N312" s="7">
        <v>0</v>
      </c>
      <c r="O312" s="8">
        <v>0</v>
      </c>
      <c r="P312" s="7">
        <v>0</v>
      </c>
      <c r="Q312" s="8">
        <v>0</v>
      </c>
      <c r="R312" s="7">
        <v>0</v>
      </c>
      <c r="S312" s="82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</row>
    <row r="313" spans="1:32" ht="19.5" customHeight="1">
      <c r="A313" s="77"/>
      <c r="B313" s="80"/>
      <c r="C313" s="72"/>
      <c r="D313" s="4"/>
      <c r="E313" s="5"/>
      <c r="F313" s="4"/>
      <c r="G313" s="6"/>
      <c r="H313" s="2" t="s">
        <v>25</v>
      </c>
      <c r="I313" s="7">
        <f t="shared" si="227"/>
        <v>0</v>
      </c>
      <c r="J313" s="8">
        <f t="shared" ref="J313" si="233">L313</f>
        <v>0</v>
      </c>
      <c r="K313" s="7">
        <v>0</v>
      </c>
      <c r="L313" s="8">
        <v>0</v>
      </c>
      <c r="M313" s="8">
        <v>0</v>
      </c>
      <c r="N313" s="7">
        <v>0</v>
      </c>
      <c r="O313" s="8">
        <v>0</v>
      </c>
      <c r="P313" s="7">
        <v>0</v>
      </c>
      <c r="Q313" s="8">
        <v>0</v>
      </c>
      <c r="R313" s="7">
        <v>0</v>
      </c>
      <c r="S313" s="83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</row>
    <row r="314" spans="1:32" s="24" customFormat="1" ht="25.5" customHeight="1">
      <c r="A314" s="77" t="s">
        <v>226</v>
      </c>
      <c r="B314" s="78" t="s">
        <v>227</v>
      </c>
      <c r="C314" s="70">
        <v>502</v>
      </c>
      <c r="D314" s="16" t="s">
        <v>178</v>
      </c>
      <c r="E314" s="17" t="s">
        <v>179</v>
      </c>
      <c r="F314" s="16" t="s">
        <v>182</v>
      </c>
      <c r="G314" s="18" t="s">
        <v>192</v>
      </c>
      <c r="H314" s="2" t="s">
        <v>15</v>
      </c>
      <c r="I314" s="8">
        <f t="shared" ref="I314" si="234">I315+I316+I317+I318</f>
        <v>7948188.29</v>
      </c>
      <c r="J314" s="7">
        <f t="shared" ref="J314" si="235">L314+N314+P314+R314</f>
        <v>7948188.29</v>
      </c>
      <c r="K314" s="8">
        <f t="shared" ref="K314:P314" si="236">K315+K316+K317+K318</f>
        <v>0</v>
      </c>
      <c r="L314" s="8">
        <f t="shared" si="236"/>
        <v>0</v>
      </c>
      <c r="M314" s="8">
        <f t="shared" si="236"/>
        <v>0</v>
      </c>
      <c r="N314" s="7">
        <f t="shared" si="236"/>
        <v>0</v>
      </c>
      <c r="O314" s="8">
        <f t="shared" si="236"/>
        <v>1337844.74</v>
      </c>
      <c r="P314" s="7">
        <f t="shared" si="236"/>
        <v>1337844.74</v>
      </c>
      <c r="Q314" s="8">
        <f t="shared" ref="Q314:R314" si="237">Q315+Q316+Q317+Q318</f>
        <v>6610343.5499999998</v>
      </c>
      <c r="R314" s="7">
        <f t="shared" si="237"/>
        <v>6610343.5499999998</v>
      </c>
      <c r="S314" s="81" t="s">
        <v>31</v>
      </c>
      <c r="T314" s="84" t="s">
        <v>29</v>
      </c>
      <c r="U314" s="84" t="str">
        <f>W314</f>
        <v>х</v>
      </c>
      <c r="V314" s="84" t="str">
        <f>X314</f>
        <v>х</v>
      </c>
      <c r="W314" s="84" t="s">
        <v>21</v>
      </c>
      <c r="X314" s="84" t="s">
        <v>21</v>
      </c>
      <c r="Y314" s="84" t="s">
        <v>21</v>
      </c>
      <c r="Z314" s="84" t="s">
        <v>21</v>
      </c>
      <c r="AA314" s="84">
        <v>100</v>
      </c>
      <c r="AB314" s="84">
        <v>100</v>
      </c>
      <c r="AC314" s="84">
        <v>100</v>
      </c>
      <c r="AD314" s="84">
        <v>100</v>
      </c>
    </row>
    <row r="315" spans="1:32">
      <c r="A315" s="77"/>
      <c r="B315" s="79"/>
      <c r="C315" s="71"/>
      <c r="D315" s="25"/>
      <c r="E315" s="25"/>
      <c r="F315" s="25"/>
      <c r="G315" s="25"/>
      <c r="H315" s="2" t="s">
        <v>23</v>
      </c>
      <c r="I315" s="7">
        <f t="shared" ref="I315" si="238">K315+M315+O315+Q315</f>
        <v>7948188.29</v>
      </c>
      <c r="J315" s="7">
        <f t="shared" si="227"/>
        <v>7948188.29</v>
      </c>
      <c r="K315" s="8">
        <v>0</v>
      </c>
      <c r="L315" s="8">
        <v>0</v>
      </c>
      <c r="M315" s="48">
        <v>0</v>
      </c>
      <c r="N315" s="9">
        <v>0</v>
      </c>
      <c r="O315" s="48">
        <v>1337844.74</v>
      </c>
      <c r="P315" s="48">
        <v>1337844.74</v>
      </c>
      <c r="Q315" s="48">
        <v>6610343.5499999998</v>
      </c>
      <c r="R315" s="48">
        <v>6610343.5499999998</v>
      </c>
      <c r="S315" s="82"/>
      <c r="T315" s="85"/>
      <c r="U315" s="85"/>
      <c r="V315" s="85"/>
      <c r="W315" s="85"/>
      <c r="X315" s="85"/>
      <c r="Y315" s="85"/>
      <c r="Z315" s="85"/>
      <c r="AA315" s="85"/>
      <c r="AB315" s="85"/>
      <c r="AC315" s="85"/>
      <c r="AD315" s="85"/>
      <c r="AF315" s="55"/>
    </row>
    <row r="316" spans="1:32">
      <c r="A316" s="77"/>
      <c r="B316" s="79"/>
      <c r="C316" s="71"/>
      <c r="D316" s="4"/>
      <c r="E316" s="5"/>
      <c r="F316" s="4"/>
      <c r="G316" s="6"/>
      <c r="H316" s="2" t="s">
        <v>27</v>
      </c>
      <c r="I316" s="7">
        <f t="shared" si="227"/>
        <v>0</v>
      </c>
      <c r="J316" s="7">
        <f t="shared" si="227"/>
        <v>0</v>
      </c>
      <c r="K316" s="7">
        <v>0</v>
      </c>
      <c r="L316" s="8">
        <v>0</v>
      </c>
      <c r="M316" s="48">
        <v>0</v>
      </c>
      <c r="N316" s="48">
        <v>0</v>
      </c>
      <c r="O316" s="48">
        <v>0</v>
      </c>
      <c r="P316" s="48">
        <v>0</v>
      </c>
      <c r="Q316" s="48">
        <v>0</v>
      </c>
      <c r="R316" s="48">
        <v>0</v>
      </c>
      <c r="S316" s="82"/>
      <c r="T316" s="85"/>
      <c r="U316" s="85"/>
      <c r="V316" s="85"/>
      <c r="W316" s="85"/>
      <c r="X316" s="85"/>
      <c r="Y316" s="85"/>
      <c r="Z316" s="85"/>
      <c r="AA316" s="85"/>
      <c r="AB316" s="85"/>
      <c r="AC316" s="85"/>
      <c r="AD316" s="85"/>
    </row>
    <row r="317" spans="1:32">
      <c r="A317" s="77"/>
      <c r="B317" s="79"/>
      <c r="C317" s="71"/>
      <c r="D317" s="4"/>
      <c r="E317" s="5"/>
      <c r="F317" s="4"/>
      <c r="G317" s="6"/>
      <c r="H317" s="2" t="s">
        <v>24</v>
      </c>
      <c r="I317" s="7">
        <f t="shared" si="227"/>
        <v>0</v>
      </c>
      <c r="J317" s="7">
        <f t="shared" si="227"/>
        <v>0</v>
      </c>
      <c r="K317" s="7">
        <v>0</v>
      </c>
      <c r="L317" s="8">
        <v>0</v>
      </c>
      <c r="M317" s="8">
        <v>0</v>
      </c>
      <c r="N317" s="7">
        <v>0</v>
      </c>
      <c r="O317" s="8">
        <v>0</v>
      </c>
      <c r="P317" s="7">
        <v>0</v>
      </c>
      <c r="Q317" s="8">
        <v>0</v>
      </c>
      <c r="R317" s="7">
        <v>0</v>
      </c>
      <c r="S317" s="82"/>
      <c r="T317" s="85"/>
      <c r="U317" s="85"/>
      <c r="V317" s="85"/>
      <c r="W317" s="85"/>
      <c r="X317" s="85"/>
      <c r="Y317" s="85"/>
      <c r="Z317" s="85"/>
      <c r="AA317" s="85"/>
      <c r="AB317" s="85"/>
      <c r="AC317" s="85"/>
      <c r="AD317" s="85"/>
    </row>
    <row r="318" spans="1:32" ht="19.5" customHeight="1">
      <c r="A318" s="77"/>
      <c r="B318" s="80"/>
      <c r="C318" s="72"/>
      <c r="D318" s="4"/>
      <c r="E318" s="5"/>
      <c r="F318" s="4"/>
      <c r="G318" s="6"/>
      <c r="H318" s="2" t="s">
        <v>25</v>
      </c>
      <c r="I318" s="7">
        <f t="shared" si="227"/>
        <v>0</v>
      </c>
      <c r="J318" s="8">
        <f t="shared" ref="J318" si="239">L318</f>
        <v>0</v>
      </c>
      <c r="K318" s="7">
        <v>0</v>
      </c>
      <c r="L318" s="8">
        <v>0</v>
      </c>
      <c r="M318" s="8">
        <v>0</v>
      </c>
      <c r="N318" s="7">
        <v>0</v>
      </c>
      <c r="O318" s="8">
        <v>0</v>
      </c>
      <c r="P318" s="7">
        <v>0</v>
      </c>
      <c r="Q318" s="8">
        <v>0</v>
      </c>
      <c r="R318" s="7">
        <v>0</v>
      </c>
      <c r="S318" s="83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</row>
    <row r="319" spans="1:32" s="24" customFormat="1" ht="25.5" customHeight="1">
      <c r="A319" s="77" t="s">
        <v>228</v>
      </c>
      <c r="B319" s="78" t="s">
        <v>229</v>
      </c>
      <c r="C319" s="70">
        <v>502</v>
      </c>
      <c r="D319" s="16" t="s">
        <v>178</v>
      </c>
      <c r="E319" s="17" t="s">
        <v>179</v>
      </c>
      <c r="F319" s="16" t="s">
        <v>182</v>
      </c>
      <c r="G319" s="18" t="s">
        <v>192</v>
      </c>
      <c r="H319" s="2" t="s">
        <v>15</v>
      </c>
      <c r="I319" s="8">
        <f t="shared" ref="I319" si="240">I320+I321+I322+I323</f>
        <v>554868.16</v>
      </c>
      <c r="J319" s="7">
        <f t="shared" ref="J319" si="241">L319+N319+P319+R319</f>
        <v>554868.16</v>
      </c>
      <c r="K319" s="8">
        <f t="shared" ref="K319:P319" si="242">K320+K321+K322+K323</f>
        <v>0</v>
      </c>
      <c r="L319" s="8">
        <f t="shared" si="242"/>
        <v>0</v>
      </c>
      <c r="M319" s="8">
        <f t="shared" si="242"/>
        <v>0</v>
      </c>
      <c r="N319" s="7">
        <f t="shared" si="242"/>
        <v>0</v>
      </c>
      <c r="O319" s="8">
        <f t="shared" si="242"/>
        <v>554868.16</v>
      </c>
      <c r="P319" s="7">
        <f t="shared" si="242"/>
        <v>554868.16</v>
      </c>
      <c r="Q319" s="8">
        <f t="shared" ref="Q319:R319" si="243">Q320+Q321+Q322+Q323</f>
        <v>0</v>
      </c>
      <c r="R319" s="7">
        <f t="shared" si="243"/>
        <v>0</v>
      </c>
      <c r="S319" s="81" t="s">
        <v>31</v>
      </c>
      <c r="T319" s="84" t="s">
        <v>29</v>
      </c>
      <c r="U319" s="84" t="str">
        <f>W319</f>
        <v>х</v>
      </c>
      <c r="V319" s="84" t="str">
        <f>X319</f>
        <v>х</v>
      </c>
      <c r="W319" s="84" t="s">
        <v>21</v>
      </c>
      <c r="X319" s="84" t="s">
        <v>21</v>
      </c>
      <c r="Y319" s="84" t="s">
        <v>21</v>
      </c>
      <c r="Z319" s="84" t="s">
        <v>21</v>
      </c>
      <c r="AA319" s="84">
        <v>100</v>
      </c>
      <c r="AB319" s="84">
        <v>100</v>
      </c>
      <c r="AC319" s="84" t="s">
        <v>21</v>
      </c>
      <c r="AD319" s="84" t="s">
        <v>21</v>
      </c>
    </row>
    <row r="320" spans="1:32">
      <c r="A320" s="77"/>
      <c r="B320" s="79"/>
      <c r="C320" s="71"/>
      <c r="D320" s="25"/>
      <c r="E320" s="25"/>
      <c r="F320" s="25"/>
      <c r="G320" s="25"/>
      <c r="H320" s="2" t="s">
        <v>23</v>
      </c>
      <c r="I320" s="7">
        <f t="shared" ref="I320:I363" si="244">K320+M320+O320+Q320</f>
        <v>554868.16</v>
      </c>
      <c r="J320" s="7">
        <f t="shared" si="227"/>
        <v>554868.16</v>
      </c>
      <c r="K320" s="8">
        <v>0</v>
      </c>
      <c r="L320" s="8">
        <v>0</v>
      </c>
      <c r="M320" s="48">
        <v>0</v>
      </c>
      <c r="N320" s="9">
        <v>0</v>
      </c>
      <c r="O320" s="48">
        <v>554868.16</v>
      </c>
      <c r="P320" s="48">
        <v>554868.16</v>
      </c>
      <c r="Q320" s="48"/>
      <c r="R320" s="48"/>
      <c r="S320" s="82"/>
      <c r="T320" s="85"/>
      <c r="U320" s="85"/>
      <c r="V320" s="85"/>
      <c r="W320" s="85"/>
      <c r="X320" s="85"/>
      <c r="Y320" s="85"/>
      <c r="Z320" s="85"/>
      <c r="AA320" s="85"/>
      <c r="AB320" s="85"/>
      <c r="AC320" s="85"/>
      <c r="AD320" s="85"/>
    </row>
    <row r="321" spans="1:30">
      <c r="A321" s="77"/>
      <c r="B321" s="79"/>
      <c r="C321" s="71"/>
      <c r="D321" s="4"/>
      <c r="E321" s="5"/>
      <c r="F321" s="4"/>
      <c r="G321" s="6"/>
      <c r="H321" s="2" t="s">
        <v>27</v>
      </c>
      <c r="I321" s="7">
        <f t="shared" si="244"/>
        <v>0</v>
      </c>
      <c r="J321" s="7">
        <f t="shared" ref="J321:J362" si="245">L321+N321+P321+R321</f>
        <v>0</v>
      </c>
      <c r="K321" s="7">
        <v>0</v>
      </c>
      <c r="L321" s="8">
        <v>0</v>
      </c>
      <c r="M321" s="48">
        <v>0</v>
      </c>
      <c r="N321" s="48">
        <v>0</v>
      </c>
      <c r="O321" s="48">
        <v>0</v>
      </c>
      <c r="P321" s="48">
        <v>0</v>
      </c>
      <c r="Q321" s="48">
        <v>0</v>
      </c>
      <c r="R321" s="48">
        <v>0</v>
      </c>
      <c r="S321" s="82"/>
      <c r="T321" s="85"/>
      <c r="U321" s="85"/>
      <c r="V321" s="85"/>
      <c r="W321" s="85"/>
      <c r="X321" s="85"/>
      <c r="Y321" s="85"/>
      <c r="Z321" s="85"/>
      <c r="AA321" s="85"/>
      <c r="AB321" s="85"/>
      <c r="AC321" s="85"/>
      <c r="AD321" s="85"/>
    </row>
    <row r="322" spans="1:30">
      <c r="A322" s="77"/>
      <c r="B322" s="79"/>
      <c r="C322" s="71"/>
      <c r="D322" s="4"/>
      <c r="E322" s="5"/>
      <c r="F322" s="4"/>
      <c r="G322" s="6"/>
      <c r="H322" s="2" t="s">
        <v>24</v>
      </c>
      <c r="I322" s="7">
        <f t="shared" si="244"/>
        <v>0</v>
      </c>
      <c r="J322" s="7">
        <f t="shared" si="245"/>
        <v>0</v>
      </c>
      <c r="K322" s="7">
        <v>0</v>
      </c>
      <c r="L322" s="8">
        <v>0</v>
      </c>
      <c r="M322" s="8">
        <v>0</v>
      </c>
      <c r="N322" s="7">
        <v>0</v>
      </c>
      <c r="O322" s="8">
        <v>0</v>
      </c>
      <c r="P322" s="7">
        <v>0</v>
      </c>
      <c r="Q322" s="8">
        <v>0</v>
      </c>
      <c r="R322" s="7">
        <v>0</v>
      </c>
      <c r="S322" s="82"/>
      <c r="T322" s="85"/>
      <c r="U322" s="85"/>
      <c r="V322" s="85"/>
      <c r="W322" s="85"/>
      <c r="X322" s="85"/>
      <c r="Y322" s="85"/>
      <c r="Z322" s="85"/>
      <c r="AA322" s="85"/>
      <c r="AB322" s="85"/>
      <c r="AC322" s="85"/>
      <c r="AD322" s="85"/>
    </row>
    <row r="323" spans="1:30" ht="19.5" customHeight="1">
      <c r="A323" s="77"/>
      <c r="B323" s="80"/>
      <c r="C323" s="72"/>
      <c r="D323" s="4"/>
      <c r="E323" s="5"/>
      <c r="F323" s="4"/>
      <c r="G323" s="6"/>
      <c r="H323" s="2" t="s">
        <v>25</v>
      </c>
      <c r="I323" s="7">
        <f t="shared" si="244"/>
        <v>0</v>
      </c>
      <c r="J323" s="8">
        <f t="shared" ref="J323" si="246">L323</f>
        <v>0</v>
      </c>
      <c r="K323" s="7">
        <v>0</v>
      </c>
      <c r="L323" s="8">
        <v>0</v>
      </c>
      <c r="M323" s="8">
        <v>0</v>
      </c>
      <c r="N323" s="7">
        <v>0</v>
      </c>
      <c r="O323" s="8">
        <v>0</v>
      </c>
      <c r="P323" s="7">
        <v>0</v>
      </c>
      <c r="Q323" s="8">
        <v>0</v>
      </c>
      <c r="R323" s="7">
        <v>0</v>
      </c>
      <c r="S323" s="83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</row>
    <row r="324" spans="1:30" s="24" customFormat="1" ht="25.5" customHeight="1">
      <c r="A324" s="77" t="s">
        <v>230</v>
      </c>
      <c r="B324" s="78" t="s">
        <v>231</v>
      </c>
      <c r="C324" s="70">
        <v>502</v>
      </c>
      <c r="D324" s="16" t="s">
        <v>178</v>
      </c>
      <c r="E324" s="17" t="s">
        <v>179</v>
      </c>
      <c r="F324" s="16" t="s">
        <v>182</v>
      </c>
      <c r="G324" s="18" t="s">
        <v>192</v>
      </c>
      <c r="H324" s="2" t="s">
        <v>15</v>
      </c>
      <c r="I324" s="8">
        <f t="shared" ref="I324" si="247">I325+I326+I327+I328</f>
        <v>286556.55</v>
      </c>
      <c r="J324" s="7">
        <f t="shared" ref="J324" si="248">L324+N324+P324+R324</f>
        <v>197500</v>
      </c>
      <c r="K324" s="8">
        <f t="shared" ref="K324:P324" si="249">K325+K326+K327+K328</f>
        <v>0</v>
      </c>
      <c r="L324" s="8">
        <f t="shared" si="249"/>
        <v>0</v>
      </c>
      <c r="M324" s="8">
        <f t="shared" si="249"/>
        <v>0</v>
      </c>
      <c r="N324" s="7">
        <f t="shared" si="249"/>
        <v>0</v>
      </c>
      <c r="O324" s="8">
        <f t="shared" si="249"/>
        <v>286556.55</v>
      </c>
      <c r="P324" s="7">
        <f t="shared" si="249"/>
        <v>197500</v>
      </c>
      <c r="Q324" s="8">
        <f t="shared" ref="Q324:R324" si="250">Q325+Q326+Q327+Q328</f>
        <v>0</v>
      </c>
      <c r="R324" s="7">
        <f t="shared" si="250"/>
        <v>0</v>
      </c>
      <c r="S324" s="81" t="s">
        <v>212</v>
      </c>
      <c r="T324" s="84" t="s">
        <v>47</v>
      </c>
      <c r="U324" s="84" t="str">
        <f>W324</f>
        <v>х</v>
      </c>
      <c r="V324" s="84" t="str">
        <f>X324</f>
        <v>х</v>
      </c>
      <c r="W324" s="84" t="s">
        <v>21</v>
      </c>
      <c r="X324" s="84" t="s">
        <v>21</v>
      </c>
      <c r="Y324" s="84" t="s">
        <v>21</v>
      </c>
      <c r="Z324" s="84" t="s">
        <v>21</v>
      </c>
      <c r="AA324" s="84">
        <v>1</v>
      </c>
      <c r="AB324" s="84">
        <v>1</v>
      </c>
      <c r="AC324" s="84" t="s">
        <v>21</v>
      </c>
      <c r="AD324" s="84" t="s">
        <v>21</v>
      </c>
    </row>
    <row r="325" spans="1:30">
      <c r="A325" s="77"/>
      <c r="B325" s="79"/>
      <c r="C325" s="71"/>
      <c r="D325" s="25"/>
      <c r="E325" s="25"/>
      <c r="F325" s="25"/>
      <c r="G325" s="25"/>
      <c r="H325" s="2" t="s">
        <v>23</v>
      </c>
      <c r="I325" s="7">
        <f t="shared" ref="I325" si="251">K325+M325+O325+Q325</f>
        <v>117010.01</v>
      </c>
      <c r="J325" s="7">
        <f t="shared" si="245"/>
        <v>27953.46</v>
      </c>
      <c r="K325" s="8">
        <v>0</v>
      </c>
      <c r="L325" s="8">
        <v>0</v>
      </c>
      <c r="M325" s="48">
        <v>0</v>
      </c>
      <c r="N325" s="9">
        <v>0</v>
      </c>
      <c r="O325" s="48">
        <v>117010.01</v>
      </c>
      <c r="P325" s="48">
        <v>27953.46</v>
      </c>
      <c r="Q325" s="48"/>
      <c r="R325" s="48"/>
      <c r="S325" s="82"/>
      <c r="T325" s="85"/>
      <c r="U325" s="85"/>
      <c r="V325" s="85"/>
      <c r="W325" s="85"/>
      <c r="X325" s="85"/>
      <c r="Y325" s="85"/>
      <c r="Z325" s="85"/>
      <c r="AA325" s="85"/>
      <c r="AB325" s="85"/>
      <c r="AC325" s="85"/>
      <c r="AD325" s="85"/>
    </row>
    <row r="326" spans="1:30">
      <c r="A326" s="77"/>
      <c r="B326" s="79"/>
      <c r="C326" s="71"/>
      <c r="D326" s="4"/>
      <c r="E326" s="5"/>
      <c r="F326" s="4"/>
      <c r="G326" s="6"/>
      <c r="H326" s="2" t="s">
        <v>27</v>
      </c>
      <c r="I326" s="7">
        <f t="shared" si="244"/>
        <v>169546.54</v>
      </c>
      <c r="J326" s="7">
        <f t="shared" si="245"/>
        <v>169546.54</v>
      </c>
      <c r="K326" s="7">
        <v>0</v>
      </c>
      <c r="L326" s="8">
        <v>0</v>
      </c>
      <c r="M326" s="48">
        <v>0</v>
      </c>
      <c r="N326" s="48">
        <v>0</v>
      </c>
      <c r="O326" s="48">
        <v>169546.54</v>
      </c>
      <c r="P326" s="48">
        <v>169546.54</v>
      </c>
      <c r="Q326" s="48"/>
      <c r="R326" s="48"/>
      <c r="S326" s="82"/>
      <c r="T326" s="85"/>
      <c r="U326" s="85"/>
      <c r="V326" s="85"/>
      <c r="W326" s="85"/>
      <c r="X326" s="85"/>
      <c r="Y326" s="85"/>
      <c r="Z326" s="85"/>
      <c r="AA326" s="85"/>
      <c r="AB326" s="85"/>
      <c r="AC326" s="85"/>
      <c r="AD326" s="85"/>
    </row>
    <row r="327" spans="1:30">
      <c r="A327" s="77"/>
      <c r="B327" s="79"/>
      <c r="C327" s="71"/>
      <c r="D327" s="4"/>
      <c r="E327" s="5"/>
      <c r="F327" s="4"/>
      <c r="G327" s="6"/>
      <c r="H327" s="2" t="s">
        <v>24</v>
      </c>
      <c r="I327" s="7">
        <f t="shared" si="244"/>
        <v>0</v>
      </c>
      <c r="J327" s="7">
        <f t="shared" si="245"/>
        <v>0</v>
      </c>
      <c r="K327" s="7">
        <v>0</v>
      </c>
      <c r="L327" s="8">
        <v>0</v>
      </c>
      <c r="M327" s="8">
        <v>0</v>
      </c>
      <c r="N327" s="7">
        <v>0</v>
      </c>
      <c r="O327" s="8">
        <v>0</v>
      </c>
      <c r="P327" s="7">
        <v>0</v>
      </c>
      <c r="Q327" s="8">
        <v>0</v>
      </c>
      <c r="R327" s="7">
        <v>0</v>
      </c>
      <c r="S327" s="82"/>
      <c r="T327" s="85"/>
      <c r="U327" s="85"/>
      <c r="V327" s="85"/>
      <c r="W327" s="85"/>
      <c r="X327" s="85"/>
      <c r="Y327" s="85"/>
      <c r="Z327" s="85"/>
      <c r="AA327" s="85"/>
      <c r="AB327" s="85"/>
      <c r="AC327" s="85"/>
      <c r="AD327" s="85"/>
    </row>
    <row r="328" spans="1:30" ht="19.5" customHeight="1">
      <c r="A328" s="77"/>
      <c r="B328" s="80"/>
      <c r="C328" s="72"/>
      <c r="D328" s="4"/>
      <c r="E328" s="5"/>
      <c r="F328" s="4"/>
      <c r="G328" s="6"/>
      <c r="H328" s="2" t="s">
        <v>25</v>
      </c>
      <c r="I328" s="7">
        <f t="shared" si="244"/>
        <v>0</v>
      </c>
      <c r="J328" s="8">
        <f t="shared" ref="J328" si="252">L328</f>
        <v>0</v>
      </c>
      <c r="K328" s="7">
        <v>0</v>
      </c>
      <c r="L328" s="8">
        <v>0</v>
      </c>
      <c r="M328" s="8">
        <v>0</v>
      </c>
      <c r="N328" s="7">
        <v>0</v>
      </c>
      <c r="O328" s="8">
        <v>0</v>
      </c>
      <c r="P328" s="7">
        <v>0</v>
      </c>
      <c r="Q328" s="8">
        <v>0</v>
      </c>
      <c r="R328" s="7">
        <v>0</v>
      </c>
      <c r="S328" s="83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</row>
    <row r="329" spans="1:30" s="24" customFormat="1" ht="25.5" customHeight="1">
      <c r="A329" s="77" t="s">
        <v>232</v>
      </c>
      <c r="B329" s="78" t="s">
        <v>233</v>
      </c>
      <c r="C329" s="70">
        <v>502</v>
      </c>
      <c r="D329" s="16" t="s">
        <v>178</v>
      </c>
      <c r="E329" s="17" t="s">
        <v>179</v>
      </c>
      <c r="F329" s="16" t="s">
        <v>182</v>
      </c>
      <c r="G329" s="18" t="s">
        <v>192</v>
      </c>
      <c r="H329" s="2" t="s">
        <v>15</v>
      </c>
      <c r="I329" s="8">
        <f t="shared" ref="I329" si="253">I330+I331+I332+I333</f>
        <v>307074.59999999998</v>
      </c>
      <c r="J329" s="7">
        <f t="shared" ref="J329" si="254">L329+N329+P329+R329</f>
        <v>292452</v>
      </c>
      <c r="K329" s="8">
        <f t="shared" ref="K329:O329" si="255">K330+K331+K332+K333</f>
        <v>0</v>
      </c>
      <c r="L329" s="8">
        <f t="shared" si="255"/>
        <v>0</v>
      </c>
      <c r="M329" s="8">
        <f t="shared" si="255"/>
        <v>0</v>
      </c>
      <c r="N329" s="7">
        <f t="shared" si="255"/>
        <v>0</v>
      </c>
      <c r="O329" s="8">
        <f t="shared" si="255"/>
        <v>307074.59999999998</v>
      </c>
      <c r="P329" s="7">
        <f>P330+P331+P332+P333</f>
        <v>292452</v>
      </c>
      <c r="Q329" s="8">
        <f t="shared" ref="Q329" si="256">Q330+Q331+Q332+Q333</f>
        <v>0</v>
      </c>
      <c r="R329" s="7">
        <f>R330+R331+R332+R333</f>
        <v>0</v>
      </c>
      <c r="S329" s="81" t="s">
        <v>211</v>
      </c>
      <c r="T329" s="84" t="s">
        <v>213</v>
      </c>
      <c r="U329" s="84" t="str">
        <f>W329</f>
        <v>х</v>
      </c>
      <c r="V329" s="84" t="str">
        <f>X329</f>
        <v>х</v>
      </c>
      <c r="W329" s="84" t="s">
        <v>21</v>
      </c>
      <c r="X329" s="84" t="s">
        <v>21</v>
      </c>
      <c r="Y329" s="84" t="s">
        <v>21</v>
      </c>
      <c r="Z329" s="84" t="s">
        <v>21</v>
      </c>
      <c r="AA329" s="84">
        <v>1060</v>
      </c>
      <c r="AB329" s="84">
        <v>1060</v>
      </c>
      <c r="AC329" s="84" t="s">
        <v>21</v>
      </c>
      <c r="AD329" s="84" t="s">
        <v>21</v>
      </c>
    </row>
    <row r="330" spans="1:30">
      <c r="A330" s="77"/>
      <c r="B330" s="79"/>
      <c r="C330" s="71"/>
      <c r="D330" s="25"/>
      <c r="E330" s="25"/>
      <c r="F330" s="25"/>
      <c r="G330" s="25"/>
      <c r="H330" s="2" t="s">
        <v>23</v>
      </c>
      <c r="I330" s="7">
        <f t="shared" ref="I330" si="257">K330+M330+O330+Q330</f>
        <v>125388.17</v>
      </c>
      <c r="J330" s="7">
        <f t="shared" si="245"/>
        <v>110765.57</v>
      </c>
      <c r="K330" s="8">
        <v>0</v>
      </c>
      <c r="L330" s="8">
        <v>0</v>
      </c>
      <c r="M330" s="48">
        <v>0</v>
      </c>
      <c r="N330" s="9">
        <v>0</v>
      </c>
      <c r="O330" s="48">
        <v>125388.17</v>
      </c>
      <c r="P330" s="48">
        <v>110765.57</v>
      </c>
      <c r="Q330" s="48"/>
      <c r="R330" s="48"/>
      <c r="S330" s="82"/>
      <c r="T330" s="85"/>
      <c r="U330" s="85"/>
      <c r="V330" s="85"/>
      <c r="W330" s="85"/>
      <c r="X330" s="85"/>
      <c r="Y330" s="85"/>
      <c r="Z330" s="85"/>
      <c r="AA330" s="85"/>
      <c r="AB330" s="85"/>
      <c r="AC330" s="85"/>
      <c r="AD330" s="85"/>
    </row>
    <row r="331" spans="1:30">
      <c r="A331" s="77"/>
      <c r="B331" s="79"/>
      <c r="C331" s="71"/>
      <c r="D331" s="4"/>
      <c r="E331" s="5"/>
      <c r="F331" s="4"/>
      <c r="G331" s="6"/>
      <c r="H331" s="2" t="s">
        <v>27</v>
      </c>
      <c r="I331" s="7">
        <f t="shared" si="244"/>
        <v>181686.43</v>
      </c>
      <c r="J331" s="7">
        <f t="shared" si="245"/>
        <v>181686.43</v>
      </c>
      <c r="K331" s="7">
        <v>0</v>
      </c>
      <c r="L331" s="8">
        <v>0</v>
      </c>
      <c r="M331" s="48">
        <v>0</v>
      </c>
      <c r="N331" s="48">
        <v>0</v>
      </c>
      <c r="O331" s="9">
        <v>181686.43</v>
      </c>
      <c r="P331" s="9">
        <v>181686.43</v>
      </c>
      <c r="Q331" s="9"/>
      <c r="R331" s="9"/>
      <c r="S331" s="82"/>
      <c r="T331" s="85"/>
      <c r="U331" s="85"/>
      <c r="V331" s="85"/>
      <c r="W331" s="85"/>
      <c r="X331" s="85"/>
      <c r="Y331" s="85"/>
      <c r="Z331" s="85"/>
      <c r="AA331" s="85"/>
      <c r="AB331" s="85"/>
      <c r="AC331" s="85"/>
      <c r="AD331" s="85"/>
    </row>
    <row r="332" spans="1:30">
      <c r="A332" s="77"/>
      <c r="B332" s="79"/>
      <c r="C332" s="71"/>
      <c r="D332" s="4"/>
      <c r="E332" s="5"/>
      <c r="F332" s="4"/>
      <c r="G332" s="6"/>
      <c r="H332" s="2" t="s">
        <v>24</v>
      </c>
      <c r="I332" s="7">
        <f t="shared" si="244"/>
        <v>0</v>
      </c>
      <c r="J332" s="7">
        <f t="shared" si="245"/>
        <v>0</v>
      </c>
      <c r="K332" s="7">
        <v>0</v>
      </c>
      <c r="L332" s="8">
        <v>0</v>
      </c>
      <c r="M332" s="8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82"/>
      <c r="T332" s="85"/>
      <c r="U332" s="85"/>
      <c r="V332" s="85"/>
      <c r="W332" s="85"/>
      <c r="X332" s="85"/>
      <c r="Y332" s="85"/>
      <c r="Z332" s="85"/>
      <c r="AA332" s="85"/>
      <c r="AB332" s="85"/>
      <c r="AC332" s="85"/>
      <c r="AD332" s="85"/>
    </row>
    <row r="333" spans="1:30" ht="31.5" customHeight="1">
      <c r="A333" s="77"/>
      <c r="B333" s="80"/>
      <c r="C333" s="72"/>
      <c r="D333" s="4"/>
      <c r="E333" s="5"/>
      <c r="F333" s="4"/>
      <c r="G333" s="6"/>
      <c r="H333" s="2" t="s">
        <v>25</v>
      </c>
      <c r="I333" s="7">
        <f t="shared" si="244"/>
        <v>0</v>
      </c>
      <c r="J333" s="8">
        <f t="shared" ref="J333" si="258">L333</f>
        <v>0</v>
      </c>
      <c r="K333" s="7">
        <v>0</v>
      </c>
      <c r="L333" s="8">
        <v>0</v>
      </c>
      <c r="M333" s="8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83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</row>
    <row r="334" spans="1:30" s="24" customFormat="1" ht="25.5" customHeight="1">
      <c r="A334" s="77" t="s">
        <v>234</v>
      </c>
      <c r="B334" s="78" t="s">
        <v>235</v>
      </c>
      <c r="C334" s="70">
        <v>502</v>
      </c>
      <c r="D334" s="16" t="s">
        <v>178</v>
      </c>
      <c r="E334" s="17" t="s">
        <v>179</v>
      </c>
      <c r="F334" s="16" t="s">
        <v>182</v>
      </c>
      <c r="G334" s="18" t="s">
        <v>192</v>
      </c>
      <c r="H334" s="2" t="s">
        <v>15</v>
      </c>
      <c r="I334" s="8">
        <f t="shared" ref="I334" si="259">I335+I336+I337+I338</f>
        <v>177082.5</v>
      </c>
      <c r="J334" s="7">
        <f t="shared" ref="J334" si="260">L334+N334+P334+R334</f>
        <v>139000</v>
      </c>
      <c r="K334" s="8">
        <f t="shared" ref="K334:P334" si="261">K335+K336+K337+K338</f>
        <v>0</v>
      </c>
      <c r="L334" s="8">
        <f t="shared" si="261"/>
        <v>0</v>
      </c>
      <c r="M334" s="8">
        <f t="shared" si="261"/>
        <v>0</v>
      </c>
      <c r="N334" s="7">
        <f t="shared" si="261"/>
        <v>0</v>
      </c>
      <c r="O334" s="7">
        <f t="shared" si="261"/>
        <v>177082.5</v>
      </c>
      <c r="P334" s="7">
        <f t="shared" si="261"/>
        <v>139000</v>
      </c>
      <c r="Q334" s="7">
        <f t="shared" ref="Q334:R334" si="262">Q335+Q336+Q337+Q338</f>
        <v>0</v>
      </c>
      <c r="R334" s="7">
        <f t="shared" si="262"/>
        <v>0</v>
      </c>
      <c r="S334" s="81" t="s">
        <v>211</v>
      </c>
      <c r="T334" s="84" t="s">
        <v>213</v>
      </c>
      <c r="U334" s="84" t="str">
        <f>W334</f>
        <v>х</v>
      </c>
      <c r="V334" s="84" t="str">
        <f>X334</f>
        <v>х</v>
      </c>
      <c r="W334" s="84" t="s">
        <v>21</v>
      </c>
      <c r="X334" s="84" t="s">
        <v>21</v>
      </c>
      <c r="Y334" s="84" t="s">
        <v>21</v>
      </c>
      <c r="Z334" s="84" t="s">
        <v>21</v>
      </c>
      <c r="AA334" s="84">
        <v>100</v>
      </c>
      <c r="AB334" s="84">
        <v>100</v>
      </c>
      <c r="AC334" s="84" t="s">
        <v>21</v>
      </c>
      <c r="AD334" s="84" t="s">
        <v>21</v>
      </c>
    </row>
    <row r="335" spans="1:30">
      <c r="A335" s="77"/>
      <c r="B335" s="79"/>
      <c r="C335" s="71"/>
      <c r="D335" s="25"/>
      <c r="E335" s="25"/>
      <c r="F335" s="25"/>
      <c r="G335" s="25"/>
      <c r="H335" s="2" t="s">
        <v>23</v>
      </c>
      <c r="I335" s="7">
        <f t="shared" ref="I335" si="263">K335+M335+O335+Q335</f>
        <v>72308.33</v>
      </c>
      <c r="J335" s="7">
        <f t="shared" si="245"/>
        <v>34225.83</v>
      </c>
      <c r="K335" s="8">
        <v>0</v>
      </c>
      <c r="L335" s="8">
        <v>0</v>
      </c>
      <c r="M335" s="48">
        <v>0</v>
      </c>
      <c r="N335" s="9">
        <v>0</v>
      </c>
      <c r="O335" s="9">
        <v>72308.33</v>
      </c>
      <c r="P335" s="9">
        <v>34225.83</v>
      </c>
      <c r="Q335" s="9"/>
      <c r="R335" s="9"/>
      <c r="S335" s="82"/>
      <c r="T335" s="85"/>
      <c r="U335" s="85"/>
      <c r="V335" s="85"/>
      <c r="W335" s="85"/>
      <c r="X335" s="85"/>
      <c r="Y335" s="85"/>
      <c r="Z335" s="85"/>
      <c r="AA335" s="85"/>
      <c r="AB335" s="85"/>
      <c r="AC335" s="85"/>
      <c r="AD335" s="85"/>
    </row>
    <row r="336" spans="1:30">
      <c r="A336" s="77"/>
      <c r="B336" s="79"/>
      <c r="C336" s="71"/>
      <c r="D336" s="4"/>
      <c r="E336" s="5"/>
      <c r="F336" s="4"/>
      <c r="G336" s="6"/>
      <c r="H336" s="2" t="s">
        <v>27</v>
      </c>
      <c r="I336" s="7">
        <f t="shared" si="244"/>
        <v>104774.17</v>
      </c>
      <c r="J336" s="7">
        <f t="shared" si="245"/>
        <v>104774.17</v>
      </c>
      <c r="K336" s="7">
        <v>0</v>
      </c>
      <c r="L336" s="8">
        <v>0</v>
      </c>
      <c r="M336" s="48">
        <v>0</v>
      </c>
      <c r="N336" s="48">
        <v>0</v>
      </c>
      <c r="O336" s="9">
        <v>104774.17</v>
      </c>
      <c r="P336" s="9">
        <v>104774.17</v>
      </c>
      <c r="Q336" s="9"/>
      <c r="R336" s="9"/>
      <c r="S336" s="82"/>
      <c r="T336" s="85"/>
      <c r="U336" s="85"/>
      <c r="V336" s="85"/>
      <c r="W336" s="85"/>
      <c r="X336" s="85"/>
      <c r="Y336" s="85"/>
      <c r="Z336" s="85"/>
      <c r="AA336" s="85"/>
      <c r="AB336" s="85"/>
      <c r="AC336" s="85"/>
      <c r="AD336" s="85"/>
    </row>
    <row r="337" spans="1:30">
      <c r="A337" s="77"/>
      <c r="B337" s="79"/>
      <c r="C337" s="71"/>
      <c r="D337" s="4"/>
      <c r="E337" s="5"/>
      <c r="F337" s="4"/>
      <c r="G337" s="6"/>
      <c r="H337" s="2" t="s">
        <v>24</v>
      </c>
      <c r="I337" s="7">
        <f t="shared" si="244"/>
        <v>0</v>
      </c>
      <c r="J337" s="7">
        <f t="shared" si="245"/>
        <v>0</v>
      </c>
      <c r="K337" s="7">
        <v>0</v>
      </c>
      <c r="L337" s="8">
        <v>0</v>
      </c>
      <c r="M337" s="8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82"/>
      <c r="T337" s="85"/>
      <c r="U337" s="85"/>
      <c r="V337" s="85"/>
      <c r="W337" s="85"/>
      <c r="X337" s="85"/>
      <c r="Y337" s="85"/>
      <c r="Z337" s="85"/>
      <c r="AA337" s="85"/>
      <c r="AB337" s="85"/>
      <c r="AC337" s="85"/>
      <c r="AD337" s="85"/>
    </row>
    <row r="338" spans="1:30" ht="18" customHeight="1">
      <c r="A338" s="77"/>
      <c r="B338" s="80"/>
      <c r="C338" s="72"/>
      <c r="D338" s="4"/>
      <c r="E338" s="5"/>
      <c r="F338" s="4"/>
      <c r="G338" s="6"/>
      <c r="H338" s="2" t="s">
        <v>25</v>
      </c>
      <c r="I338" s="7">
        <f t="shared" si="244"/>
        <v>0</v>
      </c>
      <c r="J338" s="8">
        <f t="shared" ref="J338" si="264">L338</f>
        <v>0</v>
      </c>
      <c r="K338" s="7">
        <v>0</v>
      </c>
      <c r="L338" s="8">
        <v>0</v>
      </c>
      <c r="M338" s="8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83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</row>
    <row r="339" spans="1:30" s="24" customFormat="1" ht="25.5" customHeight="1">
      <c r="A339" s="77" t="s">
        <v>236</v>
      </c>
      <c r="B339" s="78" t="s">
        <v>237</v>
      </c>
      <c r="C339" s="70">
        <v>502</v>
      </c>
      <c r="D339" s="16" t="s">
        <v>178</v>
      </c>
      <c r="E339" s="17" t="s">
        <v>179</v>
      </c>
      <c r="F339" s="16" t="s">
        <v>182</v>
      </c>
      <c r="G339" s="18" t="s">
        <v>192</v>
      </c>
      <c r="H339" s="2" t="s">
        <v>15</v>
      </c>
      <c r="I339" s="8">
        <f t="shared" ref="I339" si="265">I340+I341+I342+I343</f>
        <v>1498990.32</v>
      </c>
      <c r="J339" s="7">
        <f t="shared" ref="J339" si="266">L339+N339+P339+R339</f>
        <v>1498990.32</v>
      </c>
      <c r="K339" s="8">
        <f t="shared" ref="K339:P339" si="267">K340+K341+K342+K343</f>
        <v>0</v>
      </c>
      <c r="L339" s="8">
        <f t="shared" si="267"/>
        <v>0</v>
      </c>
      <c r="M339" s="8">
        <f t="shared" si="267"/>
        <v>0</v>
      </c>
      <c r="N339" s="7">
        <f t="shared" si="267"/>
        <v>0</v>
      </c>
      <c r="O339" s="7">
        <f t="shared" si="267"/>
        <v>1498990.32</v>
      </c>
      <c r="P339" s="7">
        <f t="shared" si="267"/>
        <v>1498990.32</v>
      </c>
      <c r="Q339" s="7">
        <f t="shared" ref="Q339:R339" si="268">Q340+Q341+Q342+Q343</f>
        <v>0</v>
      </c>
      <c r="R339" s="7">
        <f t="shared" si="268"/>
        <v>0</v>
      </c>
      <c r="S339" s="81" t="s">
        <v>238</v>
      </c>
      <c r="T339" s="84" t="s">
        <v>213</v>
      </c>
      <c r="U339" s="84" t="str">
        <f>W339</f>
        <v>х</v>
      </c>
      <c r="V339" s="84" t="str">
        <f>X339</f>
        <v>х</v>
      </c>
      <c r="W339" s="84" t="s">
        <v>21</v>
      </c>
      <c r="X339" s="84" t="s">
        <v>21</v>
      </c>
      <c r="Y339" s="84" t="s">
        <v>21</v>
      </c>
      <c r="Z339" s="84" t="s">
        <v>21</v>
      </c>
      <c r="AA339" s="84">
        <v>1</v>
      </c>
      <c r="AB339" s="84">
        <v>1</v>
      </c>
      <c r="AC339" s="84" t="s">
        <v>21</v>
      </c>
      <c r="AD339" s="84" t="s">
        <v>21</v>
      </c>
    </row>
    <row r="340" spans="1:30">
      <c r="A340" s="77"/>
      <c r="B340" s="79"/>
      <c r="C340" s="71"/>
      <c r="D340" s="25"/>
      <c r="E340" s="25"/>
      <c r="F340" s="25"/>
      <c r="G340" s="25"/>
      <c r="H340" s="2" t="s">
        <v>23</v>
      </c>
      <c r="I340" s="7">
        <f t="shared" ref="I340" si="269">K340+M340+O340+Q340</f>
        <v>1498990.32</v>
      </c>
      <c r="J340" s="7">
        <f t="shared" si="245"/>
        <v>1498990.32</v>
      </c>
      <c r="K340" s="8">
        <v>0</v>
      </c>
      <c r="L340" s="8">
        <v>0</v>
      </c>
      <c r="M340" s="48">
        <v>0</v>
      </c>
      <c r="N340" s="9">
        <v>0</v>
      </c>
      <c r="O340" s="12">
        <v>1498990.32</v>
      </c>
      <c r="P340" s="12">
        <v>1498990.32</v>
      </c>
      <c r="Q340" s="12"/>
      <c r="R340" s="12"/>
      <c r="S340" s="82"/>
      <c r="T340" s="85"/>
      <c r="U340" s="85"/>
      <c r="V340" s="85"/>
      <c r="W340" s="85"/>
      <c r="X340" s="85"/>
      <c r="Y340" s="85"/>
      <c r="Z340" s="85"/>
      <c r="AA340" s="85"/>
      <c r="AB340" s="85"/>
      <c r="AC340" s="85"/>
      <c r="AD340" s="85"/>
    </row>
    <row r="341" spans="1:30">
      <c r="A341" s="77"/>
      <c r="B341" s="79"/>
      <c r="C341" s="71"/>
      <c r="D341" s="4"/>
      <c r="E341" s="5"/>
      <c r="F341" s="4"/>
      <c r="G341" s="6"/>
      <c r="H341" s="2" t="s">
        <v>27</v>
      </c>
      <c r="I341" s="7">
        <f t="shared" si="244"/>
        <v>0</v>
      </c>
      <c r="J341" s="7">
        <f t="shared" si="245"/>
        <v>0</v>
      </c>
      <c r="K341" s="7">
        <v>0</v>
      </c>
      <c r="L341" s="8">
        <v>0</v>
      </c>
      <c r="M341" s="48">
        <v>0</v>
      </c>
      <c r="N341" s="48">
        <v>0</v>
      </c>
      <c r="O341" s="9">
        <v>0</v>
      </c>
      <c r="P341" s="48">
        <v>0</v>
      </c>
      <c r="Q341" s="9">
        <v>0</v>
      </c>
      <c r="R341" s="48">
        <v>0</v>
      </c>
      <c r="S341" s="82"/>
      <c r="T341" s="85"/>
      <c r="U341" s="85"/>
      <c r="V341" s="85"/>
      <c r="W341" s="85"/>
      <c r="X341" s="85"/>
      <c r="Y341" s="85"/>
      <c r="Z341" s="85"/>
      <c r="AA341" s="85"/>
      <c r="AB341" s="85"/>
      <c r="AC341" s="85"/>
      <c r="AD341" s="85"/>
    </row>
    <row r="342" spans="1:30">
      <c r="A342" s="77"/>
      <c r="B342" s="79"/>
      <c r="C342" s="71"/>
      <c r="D342" s="4"/>
      <c r="E342" s="5"/>
      <c r="F342" s="4"/>
      <c r="G342" s="6"/>
      <c r="H342" s="2" t="s">
        <v>24</v>
      </c>
      <c r="I342" s="7">
        <f t="shared" si="244"/>
        <v>0</v>
      </c>
      <c r="J342" s="7">
        <f t="shared" si="245"/>
        <v>0</v>
      </c>
      <c r="K342" s="7">
        <v>0</v>
      </c>
      <c r="L342" s="8">
        <v>0</v>
      </c>
      <c r="M342" s="8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82"/>
      <c r="T342" s="85"/>
      <c r="U342" s="85"/>
      <c r="V342" s="85"/>
      <c r="W342" s="85"/>
      <c r="X342" s="85"/>
      <c r="Y342" s="85"/>
      <c r="Z342" s="85"/>
      <c r="AA342" s="85"/>
      <c r="AB342" s="85"/>
      <c r="AC342" s="85"/>
      <c r="AD342" s="85"/>
    </row>
    <row r="343" spans="1:30" ht="42.75" customHeight="1">
      <c r="A343" s="77"/>
      <c r="B343" s="80"/>
      <c r="C343" s="72"/>
      <c r="D343" s="4"/>
      <c r="E343" s="5"/>
      <c r="F343" s="4"/>
      <c r="G343" s="6"/>
      <c r="H343" s="2" t="s">
        <v>25</v>
      </c>
      <c r="I343" s="7">
        <f t="shared" si="244"/>
        <v>0</v>
      </c>
      <c r="J343" s="8">
        <f t="shared" ref="J343" si="270">L343</f>
        <v>0</v>
      </c>
      <c r="K343" s="7">
        <v>0</v>
      </c>
      <c r="L343" s="8">
        <v>0</v>
      </c>
      <c r="M343" s="8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82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</row>
    <row r="344" spans="1:30" s="24" customFormat="1" ht="25.5" customHeight="1">
      <c r="A344" s="77" t="s">
        <v>239</v>
      </c>
      <c r="B344" s="78" t="s">
        <v>240</v>
      </c>
      <c r="C344" s="70">
        <v>502</v>
      </c>
      <c r="D344" s="16" t="s">
        <v>178</v>
      </c>
      <c r="E344" s="17" t="s">
        <v>179</v>
      </c>
      <c r="F344" s="16" t="s">
        <v>182</v>
      </c>
      <c r="G344" s="18" t="s">
        <v>192</v>
      </c>
      <c r="H344" s="2" t="s">
        <v>15</v>
      </c>
      <c r="I344" s="8">
        <f t="shared" ref="I344" si="271">I345+I346+I347+I348</f>
        <v>4031086.24</v>
      </c>
      <c r="J344" s="7">
        <f t="shared" ref="J344" si="272">L344+N344+P344+R344</f>
        <v>4031086.24</v>
      </c>
      <c r="K344" s="8">
        <f t="shared" ref="K344:P344" si="273">K345+K346+K347+K348</f>
        <v>0</v>
      </c>
      <c r="L344" s="8">
        <f t="shared" si="273"/>
        <v>0</v>
      </c>
      <c r="M344" s="8">
        <f t="shared" si="273"/>
        <v>0</v>
      </c>
      <c r="N344" s="7">
        <f t="shared" si="273"/>
        <v>0</v>
      </c>
      <c r="O344" s="7">
        <f t="shared" si="273"/>
        <v>1856000</v>
      </c>
      <c r="P344" s="7">
        <f t="shared" si="273"/>
        <v>1856000</v>
      </c>
      <c r="Q344" s="7">
        <f t="shared" ref="Q344:R344" si="274">Q345+Q346+Q347+Q348</f>
        <v>2175086.2400000002</v>
      </c>
      <c r="R344" s="7">
        <f t="shared" si="274"/>
        <v>2175086.2400000002</v>
      </c>
      <c r="S344" s="82"/>
      <c r="T344" s="84" t="s">
        <v>314</v>
      </c>
      <c r="U344" s="84" t="str">
        <f>W344</f>
        <v>х</v>
      </c>
      <c r="V344" s="84" t="str">
        <f>X344</f>
        <v>х</v>
      </c>
      <c r="W344" s="84" t="s">
        <v>21</v>
      </c>
      <c r="X344" s="84" t="s">
        <v>21</v>
      </c>
      <c r="Y344" s="84" t="s">
        <v>21</v>
      </c>
      <c r="Z344" s="84" t="s">
        <v>21</v>
      </c>
      <c r="AA344" s="84">
        <v>1</v>
      </c>
      <c r="AB344" s="84">
        <v>1</v>
      </c>
      <c r="AC344" s="84">
        <v>1</v>
      </c>
      <c r="AD344" s="84">
        <v>1</v>
      </c>
    </row>
    <row r="345" spans="1:30">
      <c r="A345" s="77"/>
      <c r="B345" s="79"/>
      <c r="C345" s="71"/>
      <c r="D345" s="25"/>
      <c r="E345" s="25"/>
      <c r="F345" s="25"/>
      <c r="G345" s="25"/>
      <c r="H345" s="2" t="s">
        <v>23</v>
      </c>
      <c r="I345" s="7">
        <f t="shared" ref="I345" si="275">K345+M345+O345+Q345</f>
        <v>4031086.24</v>
      </c>
      <c r="J345" s="7">
        <f t="shared" si="245"/>
        <v>4031086.24</v>
      </c>
      <c r="K345" s="8">
        <v>0</v>
      </c>
      <c r="L345" s="8">
        <v>0</v>
      </c>
      <c r="M345" s="48">
        <v>0</v>
      </c>
      <c r="N345" s="9">
        <v>0</v>
      </c>
      <c r="O345" s="12">
        <v>1856000</v>
      </c>
      <c r="P345" s="12">
        <v>1856000</v>
      </c>
      <c r="Q345" s="12">
        <v>2175086.2400000002</v>
      </c>
      <c r="R345" s="12">
        <v>2175086.2400000002</v>
      </c>
      <c r="S345" s="82"/>
      <c r="T345" s="85"/>
      <c r="U345" s="85"/>
      <c r="V345" s="85"/>
      <c r="W345" s="85"/>
      <c r="X345" s="85"/>
      <c r="Y345" s="85"/>
      <c r="Z345" s="85"/>
      <c r="AA345" s="85"/>
      <c r="AB345" s="85"/>
      <c r="AC345" s="85"/>
      <c r="AD345" s="85"/>
    </row>
    <row r="346" spans="1:30">
      <c r="A346" s="77"/>
      <c r="B346" s="79"/>
      <c r="C346" s="71"/>
      <c r="D346" s="4"/>
      <c r="E346" s="5"/>
      <c r="F346" s="4"/>
      <c r="G346" s="6"/>
      <c r="H346" s="2" t="s">
        <v>27</v>
      </c>
      <c r="I346" s="7">
        <f t="shared" si="244"/>
        <v>0</v>
      </c>
      <c r="J346" s="7">
        <f t="shared" si="245"/>
        <v>0</v>
      </c>
      <c r="K346" s="7">
        <v>0</v>
      </c>
      <c r="L346" s="8">
        <v>0</v>
      </c>
      <c r="M346" s="48">
        <v>0</v>
      </c>
      <c r="N346" s="48">
        <v>0</v>
      </c>
      <c r="O346" s="9">
        <v>0</v>
      </c>
      <c r="P346" s="48">
        <v>0</v>
      </c>
      <c r="Q346" s="9">
        <v>0</v>
      </c>
      <c r="R346" s="48">
        <v>0</v>
      </c>
      <c r="S346" s="82"/>
      <c r="T346" s="85"/>
      <c r="U346" s="85"/>
      <c r="V346" s="85"/>
      <c r="W346" s="85"/>
      <c r="X346" s="85"/>
      <c r="Y346" s="85"/>
      <c r="Z346" s="85"/>
      <c r="AA346" s="85"/>
      <c r="AB346" s="85"/>
      <c r="AC346" s="85"/>
      <c r="AD346" s="85"/>
    </row>
    <row r="347" spans="1:30">
      <c r="A347" s="77"/>
      <c r="B347" s="79"/>
      <c r="C347" s="71"/>
      <c r="D347" s="4"/>
      <c r="E347" s="5"/>
      <c r="F347" s="4"/>
      <c r="G347" s="6"/>
      <c r="H347" s="2" t="s">
        <v>24</v>
      </c>
      <c r="I347" s="7">
        <f t="shared" si="244"/>
        <v>0</v>
      </c>
      <c r="J347" s="7">
        <f t="shared" si="245"/>
        <v>0</v>
      </c>
      <c r="K347" s="7">
        <v>0</v>
      </c>
      <c r="L347" s="8">
        <v>0</v>
      </c>
      <c r="M347" s="8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82"/>
      <c r="T347" s="85"/>
      <c r="U347" s="85"/>
      <c r="V347" s="85"/>
      <c r="W347" s="85"/>
      <c r="X347" s="85"/>
      <c r="Y347" s="85"/>
      <c r="Z347" s="85"/>
      <c r="AA347" s="85"/>
      <c r="AB347" s="85"/>
      <c r="AC347" s="85"/>
      <c r="AD347" s="85"/>
    </row>
    <row r="348" spans="1:30" ht="67.5" customHeight="1">
      <c r="A348" s="77"/>
      <c r="B348" s="80"/>
      <c r="C348" s="72"/>
      <c r="D348" s="4"/>
      <c r="E348" s="5"/>
      <c r="F348" s="4"/>
      <c r="G348" s="6"/>
      <c r="H348" s="2" t="s">
        <v>25</v>
      </c>
      <c r="I348" s="7">
        <f t="shared" si="244"/>
        <v>0</v>
      </c>
      <c r="J348" s="8">
        <f t="shared" ref="J348" si="276">L348</f>
        <v>0</v>
      </c>
      <c r="K348" s="7">
        <v>0</v>
      </c>
      <c r="L348" s="8">
        <v>0</v>
      </c>
      <c r="M348" s="8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83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</row>
    <row r="349" spans="1:30" s="24" customFormat="1" ht="25.5" customHeight="1">
      <c r="A349" s="77" t="s">
        <v>241</v>
      </c>
      <c r="B349" s="78" t="s">
        <v>242</v>
      </c>
      <c r="C349" s="70">
        <v>502</v>
      </c>
      <c r="D349" s="16" t="s">
        <v>178</v>
      </c>
      <c r="E349" s="17" t="s">
        <v>179</v>
      </c>
      <c r="F349" s="16" t="s">
        <v>182</v>
      </c>
      <c r="G349" s="18" t="s">
        <v>192</v>
      </c>
      <c r="H349" s="2" t="s">
        <v>15</v>
      </c>
      <c r="I349" s="8">
        <f t="shared" ref="I349" si="277">I350+I351+I352+I353</f>
        <v>9398008.1500000004</v>
      </c>
      <c r="J349" s="7">
        <f t="shared" ref="J349" si="278">L349+N349+P349+R349</f>
        <v>9398008.1500000004</v>
      </c>
      <c r="K349" s="8">
        <f t="shared" ref="K349:P349" si="279">K350+K351+K352+K353</f>
        <v>0</v>
      </c>
      <c r="L349" s="8">
        <f t="shared" si="279"/>
        <v>0</v>
      </c>
      <c r="M349" s="8">
        <f t="shared" si="279"/>
        <v>0</v>
      </c>
      <c r="N349" s="7">
        <f t="shared" si="279"/>
        <v>0</v>
      </c>
      <c r="O349" s="7">
        <f t="shared" si="279"/>
        <v>1514174.8</v>
      </c>
      <c r="P349" s="8">
        <f t="shared" si="279"/>
        <v>1514174.8</v>
      </c>
      <c r="Q349" s="7">
        <f t="shared" ref="Q349:R349" si="280">Q350+Q351+Q352+Q353</f>
        <v>7883833.3499999996</v>
      </c>
      <c r="R349" s="8">
        <f t="shared" si="280"/>
        <v>7883833.3499999996</v>
      </c>
      <c r="S349" s="81" t="s">
        <v>243</v>
      </c>
      <c r="T349" s="84" t="s">
        <v>29</v>
      </c>
      <c r="U349" s="84" t="str">
        <f>W349</f>
        <v>х</v>
      </c>
      <c r="V349" s="84" t="str">
        <f>X349</f>
        <v>х</v>
      </c>
      <c r="W349" s="84" t="s">
        <v>21</v>
      </c>
      <c r="X349" s="84" t="s">
        <v>21</v>
      </c>
      <c r="Y349" s="84" t="s">
        <v>21</v>
      </c>
      <c r="Z349" s="84" t="s">
        <v>21</v>
      </c>
      <c r="AA349" s="84">
        <v>100</v>
      </c>
      <c r="AB349" s="84">
        <v>100</v>
      </c>
      <c r="AC349" s="84">
        <v>100</v>
      </c>
      <c r="AD349" s="84">
        <v>100</v>
      </c>
    </row>
    <row r="350" spans="1:30">
      <c r="A350" s="77"/>
      <c r="B350" s="79"/>
      <c r="C350" s="71"/>
      <c r="D350" s="25"/>
      <c r="E350" s="25"/>
      <c r="F350" s="25"/>
      <c r="G350" s="25"/>
      <c r="H350" s="2" t="s">
        <v>23</v>
      </c>
      <c r="I350" s="7">
        <f t="shared" ref="I350" si="281">K350+M350+O350+Q350</f>
        <v>9398008.1500000004</v>
      </c>
      <c r="J350" s="7">
        <f t="shared" si="245"/>
        <v>9398008.1500000004</v>
      </c>
      <c r="K350" s="8">
        <v>0</v>
      </c>
      <c r="L350" s="8">
        <v>0</v>
      </c>
      <c r="M350" s="48">
        <v>0</v>
      </c>
      <c r="N350" s="9">
        <v>0</v>
      </c>
      <c r="O350" s="53">
        <v>1514174.8</v>
      </c>
      <c r="P350" s="53">
        <v>1514174.8</v>
      </c>
      <c r="Q350" s="53">
        <v>7883833.3499999996</v>
      </c>
      <c r="R350" s="53">
        <v>7883833.3499999996</v>
      </c>
      <c r="S350" s="82"/>
      <c r="T350" s="85"/>
      <c r="U350" s="85"/>
      <c r="V350" s="85"/>
      <c r="W350" s="85"/>
      <c r="X350" s="85"/>
      <c r="Y350" s="85"/>
      <c r="Z350" s="85"/>
      <c r="AA350" s="85"/>
      <c r="AB350" s="85"/>
      <c r="AC350" s="85"/>
      <c r="AD350" s="85"/>
    </row>
    <row r="351" spans="1:30">
      <c r="A351" s="77"/>
      <c r="B351" s="79"/>
      <c r="C351" s="71"/>
      <c r="D351" s="4"/>
      <c r="E351" s="5"/>
      <c r="F351" s="4"/>
      <c r="G351" s="6"/>
      <c r="H351" s="2" t="s">
        <v>27</v>
      </c>
      <c r="I351" s="7">
        <f t="shared" si="244"/>
        <v>0</v>
      </c>
      <c r="J351" s="7">
        <f t="shared" si="245"/>
        <v>0</v>
      </c>
      <c r="K351" s="7">
        <v>0</v>
      </c>
      <c r="L351" s="8">
        <v>0</v>
      </c>
      <c r="M351" s="48">
        <v>0</v>
      </c>
      <c r="N351" s="48">
        <v>0</v>
      </c>
      <c r="O351" s="9">
        <v>0</v>
      </c>
      <c r="P351" s="48">
        <v>0</v>
      </c>
      <c r="Q351" s="9">
        <v>0</v>
      </c>
      <c r="R351" s="48">
        <v>0</v>
      </c>
      <c r="S351" s="82"/>
      <c r="T351" s="85"/>
      <c r="U351" s="85"/>
      <c r="V351" s="85"/>
      <c r="W351" s="85"/>
      <c r="X351" s="85"/>
      <c r="Y351" s="85"/>
      <c r="Z351" s="85"/>
      <c r="AA351" s="85"/>
      <c r="AB351" s="85"/>
      <c r="AC351" s="85"/>
      <c r="AD351" s="85"/>
    </row>
    <row r="352" spans="1:30">
      <c r="A352" s="77"/>
      <c r="B352" s="79"/>
      <c r="C352" s="71"/>
      <c r="D352" s="4"/>
      <c r="E352" s="5"/>
      <c r="F352" s="4"/>
      <c r="G352" s="6"/>
      <c r="H352" s="2" t="s">
        <v>24</v>
      </c>
      <c r="I352" s="7">
        <f t="shared" si="244"/>
        <v>0</v>
      </c>
      <c r="J352" s="7">
        <f t="shared" si="245"/>
        <v>0</v>
      </c>
      <c r="K352" s="7">
        <v>0</v>
      </c>
      <c r="L352" s="8">
        <v>0</v>
      </c>
      <c r="M352" s="8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82"/>
      <c r="T352" s="85"/>
      <c r="U352" s="85"/>
      <c r="V352" s="85"/>
      <c r="W352" s="85"/>
      <c r="X352" s="85"/>
      <c r="Y352" s="85"/>
      <c r="Z352" s="85"/>
      <c r="AA352" s="85"/>
      <c r="AB352" s="85"/>
      <c r="AC352" s="85"/>
      <c r="AD352" s="85"/>
    </row>
    <row r="353" spans="1:30" ht="69.75" customHeight="1">
      <c r="A353" s="77"/>
      <c r="B353" s="80"/>
      <c r="C353" s="72"/>
      <c r="D353" s="4"/>
      <c r="E353" s="5"/>
      <c r="F353" s="4"/>
      <c r="G353" s="6"/>
      <c r="H353" s="2" t="s">
        <v>25</v>
      </c>
      <c r="I353" s="7">
        <f t="shared" si="244"/>
        <v>0</v>
      </c>
      <c r="J353" s="8">
        <f t="shared" ref="J353" si="282">L353</f>
        <v>0</v>
      </c>
      <c r="K353" s="7">
        <v>0</v>
      </c>
      <c r="L353" s="8">
        <v>0</v>
      </c>
      <c r="M353" s="8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83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</row>
    <row r="354" spans="1:30" s="24" customFormat="1" ht="25.5" customHeight="1">
      <c r="A354" s="77" t="s">
        <v>244</v>
      </c>
      <c r="B354" s="78" t="s">
        <v>245</v>
      </c>
      <c r="C354" s="70">
        <v>502</v>
      </c>
      <c r="D354" s="16" t="s">
        <v>178</v>
      </c>
      <c r="E354" s="17" t="s">
        <v>179</v>
      </c>
      <c r="F354" s="16" t="s">
        <v>182</v>
      </c>
      <c r="G354" s="18" t="s">
        <v>192</v>
      </c>
      <c r="H354" s="2" t="s">
        <v>15</v>
      </c>
      <c r="I354" s="8">
        <f t="shared" ref="I354" si="283">I355+I356+I357+I358</f>
        <v>3958860</v>
      </c>
      <c r="J354" s="7">
        <f t="shared" ref="J354" si="284">L354+N354+P354+R354</f>
        <v>3958860</v>
      </c>
      <c r="K354" s="8">
        <f t="shared" ref="K354:P354" si="285">K355+K356+K357+K358</f>
        <v>0</v>
      </c>
      <c r="L354" s="8">
        <f t="shared" si="285"/>
        <v>0</v>
      </c>
      <c r="M354" s="8">
        <f t="shared" si="285"/>
        <v>0</v>
      </c>
      <c r="N354" s="7">
        <f t="shared" si="285"/>
        <v>0</v>
      </c>
      <c r="O354" s="8">
        <f t="shared" si="285"/>
        <v>3958860</v>
      </c>
      <c r="P354" s="8">
        <f t="shared" si="285"/>
        <v>3958860</v>
      </c>
      <c r="Q354" s="8">
        <f t="shared" ref="Q354:R354" si="286">Q355+Q356+Q357+Q358</f>
        <v>0</v>
      </c>
      <c r="R354" s="8">
        <f t="shared" si="286"/>
        <v>0</v>
      </c>
      <c r="S354" s="81" t="s">
        <v>246</v>
      </c>
      <c r="T354" s="84" t="s">
        <v>29</v>
      </c>
      <c r="U354" s="84" t="str">
        <f>W354</f>
        <v>х</v>
      </c>
      <c r="V354" s="84" t="str">
        <f>X354</f>
        <v>х</v>
      </c>
      <c r="W354" s="84" t="s">
        <v>21</v>
      </c>
      <c r="X354" s="84" t="s">
        <v>21</v>
      </c>
      <c r="Y354" s="84" t="s">
        <v>21</v>
      </c>
      <c r="Z354" s="84" t="s">
        <v>21</v>
      </c>
      <c r="AA354" s="84">
        <v>100</v>
      </c>
      <c r="AB354" s="84">
        <v>100</v>
      </c>
      <c r="AC354" s="84" t="s">
        <v>21</v>
      </c>
      <c r="AD354" s="84" t="s">
        <v>21</v>
      </c>
    </row>
    <row r="355" spans="1:30">
      <c r="A355" s="77"/>
      <c r="B355" s="79"/>
      <c r="C355" s="71"/>
      <c r="D355" s="25"/>
      <c r="E355" s="25"/>
      <c r="F355" s="25"/>
      <c r="G355" s="25"/>
      <c r="H355" s="2" t="s">
        <v>23</v>
      </c>
      <c r="I355" s="7">
        <f t="shared" ref="I355" si="287">K355+M355+O355+Q355</f>
        <v>197943</v>
      </c>
      <c r="J355" s="7">
        <f t="shared" si="245"/>
        <v>197943</v>
      </c>
      <c r="K355" s="8">
        <v>0</v>
      </c>
      <c r="L355" s="8">
        <v>0</v>
      </c>
      <c r="M355" s="48">
        <v>0</v>
      </c>
      <c r="N355" s="9">
        <v>0</v>
      </c>
      <c r="O355" s="15">
        <v>197943</v>
      </c>
      <c r="P355" s="15">
        <v>197943</v>
      </c>
      <c r="Q355" s="15">
        <v>0</v>
      </c>
      <c r="R355" s="15">
        <v>0</v>
      </c>
      <c r="S355" s="82"/>
      <c r="T355" s="85"/>
      <c r="U355" s="85"/>
      <c r="V355" s="85"/>
      <c r="W355" s="85"/>
      <c r="X355" s="85"/>
      <c r="Y355" s="85"/>
      <c r="Z355" s="85"/>
      <c r="AA355" s="85"/>
      <c r="AB355" s="85"/>
      <c r="AC355" s="85"/>
      <c r="AD355" s="85"/>
    </row>
    <row r="356" spans="1:30">
      <c r="A356" s="77"/>
      <c r="B356" s="79"/>
      <c r="C356" s="71"/>
      <c r="D356" s="4"/>
      <c r="E356" s="5"/>
      <c r="F356" s="4"/>
      <c r="G356" s="6"/>
      <c r="H356" s="2" t="s">
        <v>27</v>
      </c>
      <c r="I356" s="7">
        <f t="shared" si="244"/>
        <v>3760917</v>
      </c>
      <c r="J356" s="7">
        <f t="shared" si="245"/>
        <v>3760917</v>
      </c>
      <c r="K356" s="7">
        <v>0</v>
      </c>
      <c r="L356" s="8">
        <v>0</v>
      </c>
      <c r="M356" s="48">
        <v>0</v>
      </c>
      <c r="N356" s="48">
        <v>0</v>
      </c>
      <c r="O356" s="15">
        <v>3760917</v>
      </c>
      <c r="P356" s="15">
        <v>3760917</v>
      </c>
      <c r="Q356" s="15">
        <v>0</v>
      </c>
      <c r="R356" s="15">
        <v>0</v>
      </c>
      <c r="S356" s="82"/>
      <c r="T356" s="85"/>
      <c r="U356" s="85"/>
      <c r="V356" s="85"/>
      <c r="W356" s="85"/>
      <c r="X356" s="85"/>
      <c r="Y356" s="85"/>
      <c r="Z356" s="85"/>
      <c r="AA356" s="85"/>
      <c r="AB356" s="85"/>
      <c r="AC356" s="85"/>
      <c r="AD356" s="85"/>
    </row>
    <row r="357" spans="1:30">
      <c r="A357" s="77"/>
      <c r="B357" s="79"/>
      <c r="C357" s="71"/>
      <c r="D357" s="4"/>
      <c r="E357" s="5"/>
      <c r="F357" s="4"/>
      <c r="G357" s="6"/>
      <c r="H357" s="2" t="s">
        <v>24</v>
      </c>
      <c r="I357" s="7">
        <f t="shared" si="244"/>
        <v>0</v>
      </c>
      <c r="J357" s="7">
        <f t="shared" si="245"/>
        <v>0</v>
      </c>
      <c r="K357" s="7">
        <v>0</v>
      </c>
      <c r="L357" s="8">
        <v>0</v>
      </c>
      <c r="M357" s="8">
        <v>0</v>
      </c>
      <c r="N357" s="7">
        <v>0</v>
      </c>
      <c r="O357" s="8">
        <v>0</v>
      </c>
      <c r="P357" s="8">
        <v>0</v>
      </c>
      <c r="Q357" s="8">
        <v>0</v>
      </c>
      <c r="R357" s="8">
        <v>0</v>
      </c>
      <c r="S357" s="82"/>
      <c r="T357" s="85"/>
      <c r="U357" s="85"/>
      <c r="V357" s="85"/>
      <c r="W357" s="85"/>
      <c r="X357" s="85"/>
      <c r="Y357" s="85"/>
      <c r="Z357" s="85"/>
      <c r="AA357" s="85"/>
      <c r="AB357" s="85"/>
      <c r="AC357" s="85"/>
      <c r="AD357" s="85"/>
    </row>
    <row r="358" spans="1:30" ht="25.5" customHeight="1">
      <c r="A358" s="77"/>
      <c r="B358" s="80"/>
      <c r="C358" s="72"/>
      <c r="D358" s="4"/>
      <c r="E358" s="5"/>
      <c r="F358" s="4"/>
      <c r="G358" s="6"/>
      <c r="H358" s="2" t="s">
        <v>25</v>
      </c>
      <c r="I358" s="7">
        <f t="shared" si="244"/>
        <v>0</v>
      </c>
      <c r="J358" s="8">
        <f t="shared" ref="J358" si="288">L358</f>
        <v>0</v>
      </c>
      <c r="K358" s="7">
        <v>0</v>
      </c>
      <c r="L358" s="8">
        <v>0</v>
      </c>
      <c r="M358" s="8">
        <v>0</v>
      </c>
      <c r="N358" s="7">
        <v>0</v>
      </c>
      <c r="O358" s="8">
        <v>0</v>
      </c>
      <c r="P358" s="8">
        <v>0</v>
      </c>
      <c r="Q358" s="8">
        <v>0</v>
      </c>
      <c r="R358" s="8">
        <v>0</v>
      </c>
      <c r="S358" s="83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</row>
    <row r="359" spans="1:30" s="24" customFormat="1" ht="25.5" customHeight="1">
      <c r="A359" s="77" t="s">
        <v>247</v>
      </c>
      <c r="B359" s="78" t="s">
        <v>248</v>
      </c>
      <c r="C359" s="70">
        <v>502</v>
      </c>
      <c r="D359" s="16" t="s">
        <v>178</v>
      </c>
      <c r="E359" s="17" t="s">
        <v>179</v>
      </c>
      <c r="F359" s="16" t="s">
        <v>182</v>
      </c>
      <c r="G359" s="18" t="s">
        <v>192</v>
      </c>
      <c r="H359" s="2" t="s">
        <v>15</v>
      </c>
      <c r="I359" s="8">
        <f t="shared" ref="I359" si="289">I360+I361+I362+I363</f>
        <v>4585374.68</v>
      </c>
      <c r="J359" s="7">
        <f t="shared" ref="J359" si="290">L359+N359+P359+R359</f>
        <v>4585013.9000000004</v>
      </c>
      <c r="K359" s="8">
        <f t="shared" ref="K359:P359" si="291">K360+K361+K362+K363</f>
        <v>0</v>
      </c>
      <c r="L359" s="8">
        <f t="shared" si="291"/>
        <v>0</v>
      </c>
      <c r="M359" s="8">
        <f t="shared" si="291"/>
        <v>0</v>
      </c>
      <c r="N359" s="7">
        <f t="shared" si="291"/>
        <v>0</v>
      </c>
      <c r="O359" s="8">
        <f t="shared" si="291"/>
        <v>1882187.24</v>
      </c>
      <c r="P359" s="8">
        <f t="shared" si="291"/>
        <v>1881826.4600000002</v>
      </c>
      <c r="Q359" s="8">
        <f t="shared" ref="Q359:R359" si="292">Q360+Q361+Q362+Q363</f>
        <v>2703187.44</v>
      </c>
      <c r="R359" s="8">
        <f t="shared" si="292"/>
        <v>2703187.44</v>
      </c>
      <c r="S359" s="81" t="s">
        <v>211</v>
      </c>
      <c r="T359" s="84" t="s">
        <v>315</v>
      </c>
      <c r="U359" s="84" t="str">
        <f>W359</f>
        <v>х</v>
      </c>
      <c r="V359" s="84" t="str">
        <f>X359</f>
        <v>х</v>
      </c>
      <c r="W359" s="84" t="s">
        <v>21</v>
      </c>
      <c r="X359" s="84" t="s">
        <v>21</v>
      </c>
      <c r="Y359" s="84" t="s">
        <v>21</v>
      </c>
      <c r="Z359" s="84" t="s">
        <v>21</v>
      </c>
      <c r="AA359" s="84">
        <v>5032</v>
      </c>
      <c r="AB359" s="84">
        <v>5032</v>
      </c>
      <c r="AC359" s="84">
        <v>5032</v>
      </c>
      <c r="AD359" s="84">
        <v>5032</v>
      </c>
    </row>
    <row r="360" spans="1:30">
      <c r="A360" s="77"/>
      <c r="B360" s="79"/>
      <c r="C360" s="71"/>
      <c r="D360" s="25"/>
      <c r="E360" s="25"/>
      <c r="F360" s="25"/>
      <c r="G360" s="25"/>
      <c r="H360" s="2" t="s">
        <v>23</v>
      </c>
      <c r="I360" s="7">
        <f>K360+M360+O360+Q360</f>
        <v>202922.35</v>
      </c>
      <c r="J360" s="7">
        <f t="shared" si="245"/>
        <v>202922.35</v>
      </c>
      <c r="K360" s="8">
        <v>0</v>
      </c>
      <c r="L360" s="8">
        <v>0</v>
      </c>
      <c r="M360" s="48">
        <v>0</v>
      </c>
      <c r="N360" s="9">
        <v>0</v>
      </c>
      <c r="O360" s="15">
        <v>94794.85</v>
      </c>
      <c r="P360" s="15">
        <v>94794.85</v>
      </c>
      <c r="Q360" s="15">
        <v>108127.5</v>
      </c>
      <c r="R360" s="15">
        <v>108127.5</v>
      </c>
      <c r="S360" s="82"/>
      <c r="T360" s="85"/>
      <c r="U360" s="85"/>
      <c r="V360" s="85"/>
      <c r="W360" s="85"/>
      <c r="X360" s="85"/>
      <c r="Y360" s="85"/>
      <c r="Z360" s="85"/>
      <c r="AA360" s="85"/>
      <c r="AB360" s="85"/>
      <c r="AC360" s="85"/>
      <c r="AD360" s="85"/>
    </row>
    <row r="361" spans="1:30">
      <c r="A361" s="77"/>
      <c r="B361" s="79"/>
      <c r="C361" s="71"/>
      <c r="D361" s="4"/>
      <c r="E361" s="5"/>
      <c r="F361" s="4"/>
      <c r="G361" s="6"/>
      <c r="H361" s="2" t="s">
        <v>27</v>
      </c>
      <c r="I361" s="7">
        <f t="shared" si="244"/>
        <v>4382452.33</v>
      </c>
      <c r="J361" s="7">
        <f t="shared" si="245"/>
        <v>4382091.55</v>
      </c>
      <c r="K361" s="7">
        <v>0</v>
      </c>
      <c r="L361" s="8">
        <v>0</v>
      </c>
      <c r="M361" s="48">
        <v>0</v>
      </c>
      <c r="N361" s="48">
        <v>0</v>
      </c>
      <c r="O361" s="15">
        <v>1787392.39</v>
      </c>
      <c r="P361" s="15">
        <v>1787031.61</v>
      </c>
      <c r="Q361" s="15">
        <v>2595059.94</v>
      </c>
      <c r="R361" s="15">
        <v>2595059.94</v>
      </c>
      <c r="S361" s="82"/>
      <c r="T361" s="85"/>
      <c r="U361" s="85"/>
      <c r="V361" s="85"/>
      <c r="W361" s="85"/>
      <c r="X361" s="85"/>
      <c r="Y361" s="85"/>
      <c r="Z361" s="85"/>
      <c r="AA361" s="85"/>
      <c r="AB361" s="85"/>
      <c r="AC361" s="85"/>
      <c r="AD361" s="85"/>
    </row>
    <row r="362" spans="1:30">
      <c r="A362" s="77"/>
      <c r="B362" s="79"/>
      <c r="C362" s="71"/>
      <c r="D362" s="4"/>
      <c r="E362" s="5"/>
      <c r="F362" s="4"/>
      <c r="G362" s="6"/>
      <c r="H362" s="2" t="s">
        <v>24</v>
      </c>
      <c r="I362" s="7">
        <f t="shared" si="244"/>
        <v>0</v>
      </c>
      <c r="J362" s="7">
        <f t="shared" si="245"/>
        <v>0</v>
      </c>
      <c r="K362" s="7">
        <v>0</v>
      </c>
      <c r="L362" s="8">
        <v>0</v>
      </c>
      <c r="M362" s="8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82"/>
      <c r="T362" s="85"/>
      <c r="U362" s="85"/>
      <c r="V362" s="85"/>
      <c r="W362" s="85"/>
      <c r="X362" s="85"/>
      <c r="Y362" s="85"/>
      <c r="Z362" s="85"/>
      <c r="AA362" s="85"/>
      <c r="AB362" s="85"/>
      <c r="AC362" s="85"/>
      <c r="AD362" s="85"/>
    </row>
    <row r="363" spans="1:30" ht="25.5" customHeight="1">
      <c r="A363" s="77"/>
      <c r="B363" s="80"/>
      <c r="C363" s="72"/>
      <c r="D363" s="4"/>
      <c r="E363" s="5"/>
      <c r="F363" s="4"/>
      <c r="G363" s="6"/>
      <c r="H363" s="2" t="s">
        <v>25</v>
      </c>
      <c r="I363" s="7">
        <f t="shared" si="244"/>
        <v>0</v>
      </c>
      <c r="J363" s="8">
        <f t="shared" ref="J363" si="293">L363</f>
        <v>0</v>
      </c>
      <c r="K363" s="7">
        <v>0</v>
      </c>
      <c r="L363" s="8">
        <v>0</v>
      </c>
      <c r="M363" s="8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83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</row>
    <row r="364" spans="1:30" s="24" customFormat="1" ht="25.5" customHeight="1">
      <c r="A364" s="77" t="s">
        <v>249</v>
      </c>
      <c r="B364" s="78" t="s">
        <v>261</v>
      </c>
      <c r="C364" s="70">
        <v>502</v>
      </c>
      <c r="D364" s="16" t="s">
        <v>178</v>
      </c>
      <c r="E364" s="17" t="s">
        <v>179</v>
      </c>
      <c r="F364" s="16" t="s">
        <v>182</v>
      </c>
      <c r="G364" s="18">
        <v>10030</v>
      </c>
      <c r="H364" s="2" t="s">
        <v>15</v>
      </c>
      <c r="I364" s="8">
        <f t="shared" ref="I364:P364" si="294">I365+I366+I367+I368</f>
        <v>245887.6</v>
      </c>
      <c r="J364" s="8">
        <f t="shared" si="294"/>
        <v>245887.6</v>
      </c>
      <c r="K364" s="8">
        <f t="shared" si="294"/>
        <v>0</v>
      </c>
      <c r="L364" s="8">
        <f t="shared" si="294"/>
        <v>0</v>
      </c>
      <c r="M364" s="8">
        <f t="shared" si="294"/>
        <v>0</v>
      </c>
      <c r="N364" s="7">
        <f t="shared" si="294"/>
        <v>0</v>
      </c>
      <c r="O364" s="7">
        <f t="shared" si="294"/>
        <v>0</v>
      </c>
      <c r="P364" s="7">
        <f t="shared" si="294"/>
        <v>0</v>
      </c>
      <c r="Q364" s="7">
        <f t="shared" ref="Q364:R364" si="295">Q365+Q366+Q367+Q368</f>
        <v>245887.6</v>
      </c>
      <c r="R364" s="7">
        <f t="shared" si="295"/>
        <v>245887.6</v>
      </c>
      <c r="S364" s="81" t="s">
        <v>31</v>
      </c>
      <c r="T364" s="84" t="s">
        <v>29</v>
      </c>
      <c r="U364" s="84" t="str">
        <f>W364</f>
        <v>х</v>
      </c>
      <c r="V364" s="84" t="str">
        <f>X364</f>
        <v>х</v>
      </c>
      <c r="W364" s="84" t="s">
        <v>21</v>
      </c>
      <c r="X364" s="84" t="s">
        <v>21</v>
      </c>
      <c r="Y364" s="84" t="s">
        <v>21</v>
      </c>
      <c r="Z364" s="84" t="s">
        <v>21</v>
      </c>
      <c r="AA364" s="84" t="s">
        <v>21</v>
      </c>
      <c r="AB364" s="84" t="s">
        <v>21</v>
      </c>
      <c r="AC364" s="84">
        <v>100</v>
      </c>
      <c r="AD364" s="84">
        <v>100</v>
      </c>
    </row>
    <row r="365" spans="1:30">
      <c r="A365" s="77"/>
      <c r="B365" s="79"/>
      <c r="C365" s="71"/>
      <c r="D365" s="25"/>
      <c r="E365" s="25"/>
      <c r="F365" s="25"/>
      <c r="G365" s="25"/>
      <c r="H365" s="2" t="s">
        <v>23</v>
      </c>
      <c r="I365" s="7">
        <f>K365+M365+O365+Q365</f>
        <v>245887.6</v>
      </c>
      <c r="J365" s="7">
        <f>L365+N365+P365+R365</f>
        <v>245887.6</v>
      </c>
      <c r="K365" s="8">
        <v>0</v>
      </c>
      <c r="L365" s="8">
        <v>0</v>
      </c>
      <c r="M365" s="48">
        <v>0</v>
      </c>
      <c r="N365" s="9">
        <v>0</v>
      </c>
      <c r="O365" s="53">
        <v>0</v>
      </c>
      <c r="P365" s="9">
        <v>0</v>
      </c>
      <c r="Q365" s="53">
        <v>245887.6</v>
      </c>
      <c r="R365" s="53">
        <v>245887.6</v>
      </c>
      <c r="S365" s="82"/>
      <c r="T365" s="85"/>
      <c r="U365" s="85"/>
      <c r="V365" s="85"/>
      <c r="W365" s="85"/>
      <c r="X365" s="85"/>
      <c r="Y365" s="85"/>
      <c r="Z365" s="85"/>
      <c r="AA365" s="85"/>
      <c r="AB365" s="85"/>
      <c r="AC365" s="85"/>
      <c r="AD365" s="85"/>
    </row>
    <row r="366" spans="1:30">
      <c r="A366" s="77"/>
      <c r="B366" s="79"/>
      <c r="C366" s="71"/>
      <c r="D366" s="4"/>
      <c r="E366" s="5"/>
      <c r="F366" s="4"/>
      <c r="G366" s="6"/>
      <c r="H366" s="2" t="s">
        <v>27</v>
      </c>
      <c r="I366" s="7">
        <f t="shared" ref="I366:J368" si="296">K366+M366+O366+Q366</f>
        <v>0</v>
      </c>
      <c r="J366" s="7">
        <f t="shared" si="296"/>
        <v>0</v>
      </c>
      <c r="K366" s="7">
        <v>0</v>
      </c>
      <c r="L366" s="8">
        <v>0</v>
      </c>
      <c r="M366" s="48">
        <v>0</v>
      </c>
      <c r="N366" s="48">
        <v>0</v>
      </c>
      <c r="O366" s="53">
        <v>0</v>
      </c>
      <c r="P366" s="48">
        <v>0</v>
      </c>
      <c r="Q366" s="53">
        <v>0</v>
      </c>
      <c r="R366" s="48">
        <v>0</v>
      </c>
      <c r="S366" s="82"/>
      <c r="T366" s="85"/>
      <c r="U366" s="85"/>
      <c r="V366" s="85"/>
      <c r="W366" s="85"/>
      <c r="X366" s="85"/>
      <c r="Y366" s="85"/>
      <c r="Z366" s="85"/>
      <c r="AA366" s="85"/>
      <c r="AB366" s="85"/>
      <c r="AC366" s="85"/>
      <c r="AD366" s="85"/>
    </row>
    <row r="367" spans="1:30">
      <c r="A367" s="77"/>
      <c r="B367" s="79"/>
      <c r="C367" s="71"/>
      <c r="D367" s="4"/>
      <c r="E367" s="5"/>
      <c r="F367" s="4"/>
      <c r="G367" s="6"/>
      <c r="H367" s="2" t="s">
        <v>24</v>
      </c>
      <c r="I367" s="7">
        <f t="shared" si="296"/>
        <v>0</v>
      </c>
      <c r="J367" s="7">
        <f t="shared" si="296"/>
        <v>0</v>
      </c>
      <c r="K367" s="7">
        <v>0</v>
      </c>
      <c r="L367" s="8">
        <v>0</v>
      </c>
      <c r="M367" s="8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82"/>
      <c r="T367" s="85"/>
      <c r="U367" s="85"/>
      <c r="V367" s="85"/>
      <c r="W367" s="85"/>
      <c r="X367" s="85"/>
      <c r="Y367" s="85"/>
      <c r="Z367" s="85"/>
      <c r="AA367" s="85"/>
      <c r="AB367" s="85"/>
      <c r="AC367" s="85"/>
      <c r="AD367" s="85"/>
    </row>
    <row r="368" spans="1:30" ht="25.5" customHeight="1">
      <c r="A368" s="77"/>
      <c r="B368" s="80"/>
      <c r="C368" s="72"/>
      <c r="D368" s="4"/>
      <c r="E368" s="5"/>
      <c r="F368" s="4"/>
      <c r="G368" s="6"/>
      <c r="H368" s="2" t="s">
        <v>25</v>
      </c>
      <c r="I368" s="7">
        <f t="shared" si="296"/>
        <v>0</v>
      </c>
      <c r="J368" s="7">
        <f t="shared" si="296"/>
        <v>0</v>
      </c>
      <c r="K368" s="7">
        <v>0</v>
      </c>
      <c r="L368" s="8">
        <v>0</v>
      </c>
      <c r="M368" s="8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83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</row>
    <row r="369" spans="1:30" s="24" customFormat="1" ht="25.5" customHeight="1">
      <c r="A369" s="77" t="s">
        <v>263</v>
      </c>
      <c r="B369" s="78" t="s">
        <v>262</v>
      </c>
      <c r="C369" s="70">
        <v>502</v>
      </c>
      <c r="D369" s="16" t="s">
        <v>178</v>
      </c>
      <c r="E369" s="17" t="s">
        <v>179</v>
      </c>
      <c r="F369" s="16" t="s">
        <v>182</v>
      </c>
      <c r="G369" s="18">
        <v>10240</v>
      </c>
      <c r="H369" s="60" t="s">
        <v>15</v>
      </c>
      <c r="I369" s="8">
        <f t="shared" ref="I369:R369" si="297">I370+I371+I372+I373</f>
        <v>32283.19</v>
      </c>
      <c r="J369" s="8">
        <f t="shared" si="297"/>
        <v>32283.19</v>
      </c>
      <c r="K369" s="8">
        <f t="shared" si="297"/>
        <v>0</v>
      </c>
      <c r="L369" s="8">
        <f t="shared" si="297"/>
        <v>0</v>
      </c>
      <c r="M369" s="8">
        <f t="shared" si="297"/>
        <v>0</v>
      </c>
      <c r="N369" s="7">
        <f t="shared" si="297"/>
        <v>0</v>
      </c>
      <c r="O369" s="7">
        <f t="shared" si="297"/>
        <v>0</v>
      </c>
      <c r="P369" s="7">
        <f t="shared" si="297"/>
        <v>0</v>
      </c>
      <c r="Q369" s="7">
        <f t="shared" si="297"/>
        <v>32283.19</v>
      </c>
      <c r="R369" s="7">
        <f t="shared" si="297"/>
        <v>32283.19</v>
      </c>
      <c r="S369" s="81" t="s">
        <v>31</v>
      </c>
      <c r="T369" s="84" t="s">
        <v>29</v>
      </c>
      <c r="U369" s="84" t="str">
        <f>W369</f>
        <v>х</v>
      </c>
      <c r="V369" s="84" t="str">
        <f>X369</f>
        <v>х</v>
      </c>
      <c r="W369" s="84" t="s">
        <v>21</v>
      </c>
      <c r="X369" s="84" t="s">
        <v>21</v>
      </c>
      <c r="Y369" s="84" t="s">
        <v>21</v>
      </c>
      <c r="Z369" s="84" t="s">
        <v>21</v>
      </c>
      <c r="AA369" s="84" t="s">
        <v>21</v>
      </c>
      <c r="AB369" s="84" t="s">
        <v>21</v>
      </c>
      <c r="AC369" s="84">
        <v>100</v>
      </c>
      <c r="AD369" s="84">
        <v>100</v>
      </c>
    </row>
    <row r="370" spans="1:30">
      <c r="A370" s="77"/>
      <c r="B370" s="79"/>
      <c r="C370" s="71"/>
      <c r="D370" s="25"/>
      <c r="E370" s="25"/>
      <c r="F370" s="25"/>
      <c r="G370" s="25"/>
      <c r="H370" s="60" t="s">
        <v>23</v>
      </c>
      <c r="I370" s="7">
        <f>K370+M370+O370+Q370</f>
        <v>32283.19</v>
      </c>
      <c r="J370" s="7">
        <f>L370+N370+P370+R370</f>
        <v>32283.19</v>
      </c>
      <c r="K370" s="8">
        <v>0</v>
      </c>
      <c r="L370" s="8">
        <v>0</v>
      </c>
      <c r="M370" s="48">
        <v>0</v>
      </c>
      <c r="N370" s="9">
        <v>0</v>
      </c>
      <c r="O370" s="53">
        <v>0</v>
      </c>
      <c r="P370" s="9">
        <v>0</v>
      </c>
      <c r="Q370" s="53">
        <v>32283.19</v>
      </c>
      <c r="R370" s="53">
        <v>32283.19</v>
      </c>
      <c r="S370" s="82"/>
      <c r="T370" s="85"/>
      <c r="U370" s="85"/>
      <c r="V370" s="85"/>
      <c r="W370" s="85"/>
      <c r="X370" s="85"/>
      <c r="Y370" s="85"/>
      <c r="Z370" s="85"/>
      <c r="AA370" s="85"/>
      <c r="AB370" s="85"/>
      <c r="AC370" s="85"/>
      <c r="AD370" s="85"/>
    </row>
    <row r="371" spans="1:30">
      <c r="A371" s="77"/>
      <c r="B371" s="79"/>
      <c r="C371" s="71"/>
      <c r="D371" s="4"/>
      <c r="E371" s="5"/>
      <c r="F371" s="4"/>
      <c r="G371" s="6"/>
      <c r="H371" s="60" t="s">
        <v>27</v>
      </c>
      <c r="I371" s="7">
        <f t="shared" ref="I371:I373" si="298">K371+M371+O371+Q371</f>
        <v>0</v>
      </c>
      <c r="J371" s="7">
        <f t="shared" ref="J371:J373" si="299">L371+N371+P371+R371</f>
        <v>0</v>
      </c>
      <c r="K371" s="7">
        <v>0</v>
      </c>
      <c r="L371" s="8">
        <v>0</v>
      </c>
      <c r="M371" s="48">
        <v>0</v>
      </c>
      <c r="N371" s="48">
        <v>0</v>
      </c>
      <c r="O371" s="53">
        <v>0</v>
      </c>
      <c r="P371" s="48">
        <v>0</v>
      </c>
      <c r="Q371" s="53">
        <v>0</v>
      </c>
      <c r="R371" s="48">
        <v>0</v>
      </c>
      <c r="S371" s="82"/>
      <c r="T371" s="85"/>
      <c r="U371" s="85"/>
      <c r="V371" s="85"/>
      <c r="W371" s="85"/>
      <c r="X371" s="85"/>
      <c r="Y371" s="85"/>
      <c r="Z371" s="85"/>
      <c r="AA371" s="85"/>
      <c r="AB371" s="85"/>
      <c r="AC371" s="85"/>
      <c r="AD371" s="85"/>
    </row>
    <row r="372" spans="1:30">
      <c r="A372" s="77"/>
      <c r="B372" s="79"/>
      <c r="C372" s="71"/>
      <c r="D372" s="4"/>
      <c r="E372" s="5"/>
      <c r="F372" s="4"/>
      <c r="G372" s="6"/>
      <c r="H372" s="60" t="s">
        <v>24</v>
      </c>
      <c r="I372" s="7">
        <f t="shared" si="298"/>
        <v>0</v>
      </c>
      <c r="J372" s="7">
        <f t="shared" si="299"/>
        <v>0</v>
      </c>
      <c r="K372" s="7">
        <v>0</v>
      </c>
      <c r="L372" s="8">
        <v>0</v>
      </c>
      <c r="M372" s="8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82"/>
      <c r="T372" s="85"/>
      <c r="U372" s="85"/>
      <c r="V372" s="85"/>
      <c r="W372" s="85"/>
      <c r="X372" s="85"/>
      <c r="Y372" s="85"/>
      <c r="Z372" s="85"/>
      <c r="AA372" s="85"/>
      <c r="AB372" s="85"/>
      <c r="AC372" s="85"/>
      <c r="AD372" s="85"/>
    </row>
    <row r="373" spans="1:30" ht="25.5" customHeight="1">
      <c r="A373" s="77"/>
      <c r="B373" s="80"/>
      <c r="C373" s="72"/>
      <c r="D373" s="4"/>
      <c r="E373" s="5"/>
      <c r="F373" s="4"/>
      <c r="G373" s="6"/>
      <c r="H373" s="60" t="s">
        <v>25</v>
      </c>
      <c r="I373" s="7">
        <f t="shared" si="298"/>
        <v>0</v>
      </c>
      <c r="J373" s="7">
        <f t="shared" si="299"/>
        <v>0</v>
      </c>
      <c r="K373" s="7">
        <v>0</v>
      </c>
      <c r="L373" s="8">
        <v>0</v>
      </c>
      <c r="M373" s="8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83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</row>
    <row r="374" spans="1:30" s="24" customFormat="1" ht="25.5" customHeight="1">
      <c r="A374" s="77" t="s">
        <v>264</v>
      </c>
      <c r="B374" s="78" t="s">
        <v>265</v>
      </c>
      <c r="C374" s="70">
        <v>502</v>
      </c>
      <c r="D374" s="16" t="s">
        <v>178</v>
      </c>
      <c r="E374" s="17" t="s">
        <v>179</v>
      </c>
      <c r="F374" s="16" t="s">
        <v>182</v>
      </c>
      <c r="G374" s="18">
        <v>10360</v>
      </c>
      <c r="H374" s="60" t="s">
        <v>15</v>
      </c>
      <c r="I374" s="8">
        <f t="shared" ref="I374:R374" si="300">I375+I376+I377+I378</f>
        <v>735000</v>
      </c>
      <c r="J374" s="8">
        <f t="shared" si="300"/>
        <v>735000</v>
      </c>
      <c r="K374" s="8">
        <f t="shared" si="300"/>
        <v>0</v>
      </c>
      <c r="L374" s="8">
        <f t="shared" si="300"/>
        <v>0</v>
      </c>
      <c r="M374" s="8">
        <f t="shared" si="300"/>
        <v>0</v>
      </c>
      <c r="N374" s="7">
        <f t="shared" si="300"/>
        <v>0</v>
      </c>
      <c r="O374" s="7">
        <f t="shared" si="300"/>
        <v>0</v>
      </c>
      <c r="P374" s="7">
        <f t="shared" si="300"/>
        <v>0</v>
      </c>
      <c r="Q374" s="7">
        <f t="shared" si="300"/>
        <v>735000</v>
      </c>
      <c r="R374" s="7">
        <f t="shared" si="300"/>
        <v>735000</v>
      </c>
      <c r="S374" s="81" t="s">
        <v>31</v>
      </c>
      <c r="T374" s="84" t="s">
        <v>29</v>
      </c>
      <c r="U374" s="84" t="str">
        <f>W374</f>
        <v>х</v>
      </c>
      <c r="V374" s="84" t="str">
        <f>X374</f>
        <v>х</v>
      </c>
      <c r="W374" s="84" t="s">
        <v>21</v>
      </c>
      <c r="X374" s="84" t="s">
        <v>21</v>
      </c>
      <c r="Y374" s="84" t="s">
        <v>21</v>
      </c>
      <c r="Z374" s="84" t="s">
        <v>21</v>
      </c>
      <c r="AA374" s="84" t="s">
        <v>21</v>
      </c>
      <c r="AB374" s="84" t="s">
        <v>21</v>
      </c>
      <c r="AC374" s="84">
        <v>100</v>
      </c>
      <c r="AD374" s="84">
        <v>100</v>
      </c>
    </row>
    <row r="375" spans="1:30">
      <c r="A375" s="77"/>
      <c r="B375" s="79"/>
      <c r="C375" s="71"/>
      <c r="D375" s="25"/>
      <c r="E375" s="25"/>
      <c r="F375" s="25"/>
      <c r="G375" s="25"/>
      <c r="H375" s="60" t="s">
        <v>23</v>
      </c>
      <c r="I375" s="7">
        <f>K375+M375+O375+Q375</f>
        <v>735000</v>
      </c>
      <c r="J375" s="7">
        <f>L375+N375+P375+R375</f>
        <v>735000</v>
      </c>
      <c r="K375" s="8">
        <v>0</v>
      </c>
      <c r="L375" s="8">
        <v>0</v>
      </c>
      <c r="M375" s="48">
        <v>0</v>
      </c>
      <c r="N375" s="9">
        <v>0</v>
      </c>
      <c r="O375" s="53">
        <v>0</v>
      </c>
      <c r="P375" s="9">
        <v>0</v>
      </c>
      <c r="Q375" s="53">
        <v>735000</v>
      </c>
      <c r="R375" s="9">
        <v>735000</v>
      </c>
      <c r="S375" s="82"/>
      <c r="T375" s="85"/>
      <c r="U375" s="85"/>
      <c r="V375" s="85"/>
      <c r="W375" s="85"/>
      <c r="X375" s="85"/>
      <c r="Y375" s="85"/>
      <c r="Z375" s="85"/>
      <c r="AA375" s="85"/>
      <c r="AB375" s="85"/>
      <c r="AC375" s="85"/>
      <c r="AD375" s="85"/>
    </row>
    <row r="376" spans="1:30">
      <c r="A376" s="77"/>
      <c r="B376" s="79"/>
      <c r="C376" s="71"/>
      <c r="D376" s="4"/>
      <c r="E376" s="5"/>
      <c r="F376" s="4"/>
      <c r="G376" s="6"/>
      <c r="H376" s="60" t="s">
        <v>27</v>
      </c>
      <c r="I376" s="7">
        <f t="shared" ref="I376:I378" si="301">K376+M376+O376+Q376</f>
        <v>0</v>
      </c>
      <c r="J376" s="7">
        <f t="shared" ref="J376:J378" si="302">L376+N376+P376+R376</f>
        <v>0</v>
      </c>
      <c r="K376" s="7">
        <v>0</v>
      </c>
      <c r="L376" s="8">
        <v>0</v>
      </c>
      <c r="M376" s="48">
        <v>0</v>
      </c>
      <c r="N376" s="48">
        <v>0</v>
      </c>
      <c r="O376" s="53">
        <v>0</v>
      </c>
      <c r="P376" s="48">
        <v>0</v>
      </c>
      <c r="Q376" s="53">
        <v>0</v>
      </c>
      <c r="R376" s="48">
        <v>0</v>
      </c>
      <c r="S376" s="82"/>
      <c r="T376" s="85"/>
      <c r="U376" s="85"/>
      <c r="V376" s="85"/>
      <c r="W376" s="85"/>
      <c r="X376" s="85"/>
      <c r="Y376" s="85"/>
      <c r="Z376" s="85"/>
      <c r="AA376" s="85"/>
      <c r="AB376" s="85"/>
      <c r="AC376" s="85"/>
      <c r="AD376" s="85"/>
    </row>
    <row r="377" spans="1:30">
      <c r="A377" s="77"/>
      <c r="B377" s="79"/>
      <c r="C377" s="71"/>
      <c r="D377" s="4"/>
      <c r="E377" s="5"/>
      <c r="F377" s="4"/>
      <c r="G377" s="6"/>
      <c r="H377" s="60" t="s">
        <v>24</v>
      </c>
      <c r="I377" s="7">
        <f t="shared" si="301"/>
        <v>0</v>
      </c>
      <c r="J377" s="7">
        <f t="shared" si="302"/>
        <v>0</v>
      </c>
      <c r="K377" s="7">
        <v>0</v>
      </c>
      <c r="L377" s="8">
        <v>0</v>
      </c>
      <c r="M377" s="8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82"/>
      <c r="T377" s="85"/>
      <c r="U377" s="85"/>
      <c r="V377" s="85"/>
      <c r="W377" s="85"/>
      <c r="X377" s="85"/>
      <c r="Y377" s="85"/>
      <c r="Z377" s="85"/>
      <c r="AA377" s="85"/>
      <c r="AB377" s="85"/>
      <c r="AC377" s="85"/>
      <c r="AD377" s="85"/>
    </row>
    <row r="378" spans="1:30" ht="25.5" customHeight="1">
      <c r="A378" s="77"/>
      <c r="B378" s="80"/>
      <c r="C378" s="72"/>
      <c r="D378" s="4"/>
      <c r="E378" s="5"/>
      <c r="F378" s="4"/>
      <c r="G378" s="6"/>
      <c r="H378" s="60" t="s">
        <v>25</v>
      </c>
      <c r="I378" s="7">
        <f t="shared" si="301"/>
        <v>0</v>
      </c>
      <c r="J378" s="7">
        <f t="shared" si="302"/>
        <v>0</v>
      </c>
      <c r="K378" s="7">
        <v>0</v>
      </c>
      <c r="L378" s="8">
        <v>0</v>
      </c>
      <c r="M378" s="8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83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</row>
    <row r="379" spans="1:30" s="24" customFormat="1" ht="25.5" customHeight="1">
      <c r="A379" s="77" t="s">
        <v>266</v>
      </c>
      <c r="B379" s="78" t="s">
        <v>267</v>
      </c>
      <c r="C379" s="70">
        <v>502</v>
      </c>
      <c r="D379" s="16" t="s">
        <v>178</v>
      </c>
      <c r="E379" s="17" t="s">
        <v>179</v>
      </c>
      <c r="F379" s="16" t="s">
        <v>182</v>
      </c>
      <c r="G379" s="18">
        <v>19990</v>
      </c>
      <c r="H379" s="60" t="s">
        <v>15</v>
      </c>
      <c r="I379" s="8">
        <f t="shared" ref="I379:R379" si="303">I380+I381+I382+I383</f>
        <v>406000</v>
      </c>
      <c r="J379" s="8">
        <f t="shared" si="303"/>
        <v>406000</v>
      </c>
      <c r="K379" s="8">
        <f t="shared" si="303"/>
        <v>0</v>
      </c>
      <c r="L379" s="8">
        <f t="shared" si="303"/>
        <v>0</v>
      </c>
      <c r="M379" s="8">
        <f t="shared" si="303"/>
        <v>0</v>
      </c>
      <c r="N379" s="7">
        <f t="shared" si="303"/>
        <v>0</v>
      </c>
      <c r="O379" s="7">
        <f t="shared" si="303"/>
        <v>0</v>
      </c>
      <c r="P379" s="7">
        <f t="shared" si="303"/>
        <v>0</v>
      </c>
      <c r="Q379" s="7">
        <f t="shared" si="303"/>
        <v>406000</v>
      </c>
      <c r="R379" s="7">
        <f t="shared" si="303"/>
        <v>406000</v>
      </c>
      <c r="S379" s="81" t="s">
        <v>107</v>
      </c>
      <c r="T379" s="84" t="s">
        <v>29</v>
      </c>
      <c r="U379" s="84" t="str">
        <f>W379</f>
        <v>х</v>
      </c>
      <c r="V379" s="84" t="str">
        <f>X379</f>
        <v>х</v>
      </c>
      <c r="W379" s="84" t="s">
        <v>21</v>
      </c>
      <c r="X379" s="84" t="s">
        <v>21</v>
      </c>
      <c r="Y379" s="84" t="s">
        <v>21</v>
      </c>
      <c r="Z379" s="84" t="s">
        <v>21</v>
      </c>
      <c r="AA379" s="84" t="s">
        <v>21</v>
      </c>
      <c r="AB379" s="84" t="s">
        <v>21</v>
      </c>
      <c r="AC379" s="84">
        <v>100</v>
      </c>
      <c r="AD379" s="84">
        <v>100</v>
      </c>
    </row>
    <row r="380" spans="1:30">
      <c r="A380" s="77"/>
      <c r="B380" s="79"/>
      <c r="C380" s="71"/>
      <c r="D380" s="25"/>
      <c r="E380" s="25"/>
      <c r="F380" s="25"/>
      <c r="G380" s="25"/>
      <c r="H380" s="60" t="s">
        <v>23</v>
      </c>
      <c r="I380" s="7">
        <f>K380+M380+O380+Q380</f>
        <v>17200</v>
      </c>
      <c r="J380" s="7">
        <f>L380+N380+P380+R380</f>
        <v>17200</v>
      </c>
      <c r="K380" s="8">
        <v>0</v>
      </c>
      <c r="L380" s="8">
        <v>0</v>
      </c>
      <c r="M380" s="48">
        <v>0</v>
      </c>
      <c r="N380" s="9">
        <v>0</v>
      </c>
      <c r="O380" s="53">
        <v>0</v>
      </c>
      <c r="P380" s="9">
        <v>0</v>
      </c>
      <c r="Q380" s="53">
        <v>17200</v>
      </c>
      <c r="R380" s="53">
        <v>17200</v>
      </c>
      <c r="S380" s="82"/>
      <c r="T380" s="85"/>
      <c r="U380" s="85"/>
      <c r="V380" s="85"/>
      <c r="W380" s="85"/>
      <c r="X380" s="85"/>
      <c r="Y380" s="85"/>
      <c r="Z380" s="85"/>
      <c r="AA380" s="85"/>
      <c r="AB380" s="85"/>
      <c r="AC380" s="85"/>
      <c r="AD380" s="85"/>
    </row>
    <row r="381" spans="1:30">
      <c r="A381" s="77"/>
      <c r="B381" s="79"/>
      <c r="C381" s="71"/>
      <c r="D381" s="4"/>
      <c r="E381" s="5"/>
      <c r="F381" s="4"/>
      <c r="G381" s="6"/>
      <c r="H381" s="60" t="s">
        <v>27</v>
      </c>
      <c r="I381" s="7">
        <f t="shared" ref="I381:I383" si="304">K381+M381+O381+Q381</f>
        <v>388800</v>
      </c>
      <c r="J381" s="7">
        <f t="shared" ref="J381:J383" si="305">L381+N381+P381+R381</f>
        <v>388800</v>
      </c>
      <c r="K381" s="7">
        <v>0</v>
      </c>
      <c r="L381" s="8">
        <v>0</v>
      </c>
      <c r="M381" s="48">
        <v>0</v>
      </c>
      <c r="N381" s="48">
        <v>0</v>
      </c>
      <c r="O381" s="53">
        <v>0</v>
      </c>
      <c r="P381" s="48">
        <v>0</v>
      </c>
      <c r="Q381" s="53">
        <v>388800</v>
      </c>
      <c r="R381" s="53">
        <v>388800</v>
      </c>
      <c r="S381" s="82"/>
      <c r="T381" s="85"/>
      <c r="U381" s="85"/>
      <c r="V381" s="85"/>
      <c r="W381" s="85"/>
      <c r="X381" s="85"/>
      <c r="Y381" s="85"/>
      <c r="Z381" s="85"/>
      <c r="AA381" s="85"/>
      <c r="AB381" s="85"/>
      <c r="AC381" s="85"/>
      <c r="AD381" s="85"/>
    </row>
    <row r="382" spans="1:30">
      <c r="A382" s="77"/>
      <c r="B382" s="79"/>
      <c r="C382" s="71"/>
      <c r="D382" s="4"/>
      <c r="E382" s="5"/>
      <c r="F382" s="4"/>
      <c r="G382" s="6"/>
      <c r="H382" s="60" t="s">
        <v>24</v>
      </c>
      <c r="I382" s="7">
        <f t="shared" si="304"/>
        <v>0</v>
      </c>
      <c r="J382" s="7">
        <f t="shared" si="305"/>
        <v>0</v>
      </c>
      <c r="K382" s="7">
        <v>0</v>
      </c>
      <c r="L382" s="8">
        <v>0</v>
      </c>
      <c r="M382" s="8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82"/>
      <c r="T382" s="85"/>
      <c r="U382" s="85"/>
      <c r="V382" s="85"/>
      <c r="W382" s="85"/>
      <c r="X382" s="85"/>
      <c r="Y382" s="85"/>
      <c r="Z382" s="85"/>
      <c r="AA382" s="85"/>
      <c r="AB382" s="85"/>
      <c r="AC382" s="85"/>
      <c r="AD382" s="85"/>
    </row>
    <row r="383" spans="1:30" ht="25.5" customHeight="1">
      <c r="A383" s="77"/>
      <c r="B383" s="80"/>
      <c r="C383" s="72"/>
      <c r="D383" s="4"/>
      <c r="E383" s="5"/>
      <c r="F383" s="4"/>
      <c r="G383" s="6"/>
      <c r="H383" s="60" t="s">
        <v>25</v>
      </c>
      <c r="I383" s="7">
        <f t="shared" si="304"/>
        <v>0</v>
      </c>
      <c r="J383" s="7">
        <f t="shared" si="305"/>
        <v>0</v>
      </c>
      <c r="K383" s="7">
        <v>0</v>
      </c>
      <c r="L383" s="8">
        <v>0</v>
      </c>
      <c r="M383" s="8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83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</row>
    <row r="384" spans="1:30" s="24" customFormat="1" ht="25.5" customHeight="1">
      <c r="A384" s="77" t="s">
        <v>269</v>
      </c>
      <c r="B384" s="78" t="s">
        <v>268</v>
      </c>
      <c r="C384" s="70">
        <v>502</v>
      </c>
      <c r="D384" s="16" t="s">
        <v>178</v>
      </c>
      <c r="E384" s="17" t="s">
        <v>179</v>
      </c>
      <c r="F384" s="16" t="s">
        <v>182</v>
      </c>
      <c r="G384" s="18">
        <v>19990</v>
      </c>
      <c r="H384" s="60" t="s">
        <v>15</v>
      </c>
      <c r="I384" s="8">
        <f t="shared" ref="I384:R384" si="306">I385+I386+I387+I388</f>
        <v>406000</v>
      </c>
      <c r="J384" s="8">
        <f t="shared" si="306"/>
        <v>406000</v>
      </c>
      <c r="K384" s="8">
        <f t="shared" si="306"/>
        <v>0</v>
      </c>
      <c r="L384" s="8">
        <f t="shared" si="306"/>
        <v>0</v>
      </c>
      <c r="M384" s="8">
        <f t="shared" si="306"/>
        <v>0</v>
      </c>
      <c r="N384" s="7">
        <f t="shared" si="306"/>
        <v>0</v>
      </c>
      <c r="O384" s="7">
        <f t="shared" si="306"/>
        <v>0</v>
      </c>
      <c r="P384" s="7">
        <f t="shared" si="306"/>
        <v>0</v>
      </c>
      <c r="Q384" s="7">
        <f t="shared" si="306"/>
        <v>406000</v>
      </c>
      <c r="R384" s="7">
        <f t="shared" si="306"/>
        <v>406000</v>
      </c>
      <c r="S384" s="81" t="s">
        <v>107</v>
      </c>
      <c r="T384" s="84" t="s">
        <v>29</v>
      </c>
      <c r="U384" s="84" t="str">
        <f>W384</f>
        <v>х</v>
      </c>
      <c r="V384" s="84" t="str">
        <f>X384</f>
        <v>х</v>
      </c>
      <c r="W384" s="84" t="s">
        <v>21</v>
      </c>
      <c r="X384" s="84" t="s">
        <v>21</v>
      </c>
      <c r="Y384" s="84" t="s">
        <v>21</v>
      </c>
      <c r="Z384" s="84" t="s">
        <v>21</v>
      </c>
      <c r="AA384" s="84" t="s">
        <v>21</v>
      </c>
      <c r="AB384" s="84" t="s">
        <v>21</v>
      </c>
      <c r="AC384" s="84">
        <v>100</v>
      </c>
      <c r="AD384" s="84">
        <v>100</v>
      </c>
    </row>
    <row r="385" spans="1:30">
      <c r="A385" s="77"/>
      <c r="B385" s="79"/>
      <c r="C385" s="71"/>
      <c r="D385" s="25"/>
      <c r="E385" s="25"/>
      <c r="F385" s="25"/>
      <c r="G385" s="25"/>
      <c r="H385" s="60" t="s">
        <v>23</v>
      </c>
      <c r="I385" s="7">
        <f>K385+M385+O385+Q385</f>
        <v>18000</v>
      </c>
      <c r="J385" s="7">
        <f>L385+N385+P385+R385</f>
        <v>18000</v>
      </c>
      <c r="K385" s="8">
        <v>0</v>
      </c>
      <c r="L385" s="8">
        <v>0</v>
      </c>
      <c r="M385" s="48">
        <v>0</v>
      </c>
      <c r="N385" s="9">
        <v>0</v>
      </c>
      <c r="O385" s="53">
        <v>0</v>
      </c>
      <c r="P385" s="9">
        <v>0</v>
      </c>
      <c r="Q385" s="53">
        <v>18000</v>
      </c>
      <c r="R385" s="53">
        <v>18000</v>
      </c>
      <c r="S385" s="82"/>
      <c r="T385" s="85"/>
      <c r="U385" s="85"/>
      <c r="V385" s="85"/>
      <c r="W385" s="85"/>
      <c r="X385" s="85"/>
      <c r="Y385" s="85"/>
      <c r="Z385" s="85"/>
      <c r="AA385" s="85"/>
      <c r="AB385" s="85"/>
      <c r="AC385" s="85"/>
      <c r="AD385" s="85"/>
    </row>
    <row r="386" spans="1:30">
      <c r="A386" s="77"/>
      <c r="B386" s="79"/>
      <c r="C386" s="71"/>
      <c r="D386" s="4"/>
      <c r="E386" s="5"/>
      <c r="F386" s="4"/>
      <c r="G386" s="6"/>
      <c r="H386" s="60" t="s">
        <v>27</v>
      </c>
      <c r="I386" s="7">
        <f t="shared" ref="I386:I388" si="307">K386+M386+O386+Q386</f>
        <v>388000</v>
      </c>
      <c r="J386" s="7">
        <f t="shared" ref="J386:J388" si="308">L386+N386+P386+R386</f>
        <v>388000</v>
      </c>
      <c r="K386" s="7">
        <v>0</v>
      </c>
      <c r="L386" s="8">
        <v>0</v>
      </c>
      <c r="M386" s="48">
        <v>0</v>
      </c>
      <c r="N386" s="48">
        <v>0</v>
      </c>
      <c r="O386" s="53">
        <v>0</v>
      </c>
      <c r="P386" s="48">
        <v>0</v>
      </c>
      <c r="Q386" s="53">
        <v>388000</v>
      </c>
      <c r="R386" s="53">
        <v>388000</v>
      </c>
      <c r="S386" s="82"/>
      <c r="T386" s="85"/>
      <c r="U386" s="85"/>
      <c r="V386" s="85"/>
      <c r="W386" s="85"/>
      <c r="X386" s="85"/>
      <c r="Y386" s="85"/>
      <c r="Z386" s="85"/>
      <c r="AA386" s="85"/>
      <c r="AB386" s="85"/>
      <c r="AC386" s="85"/>
      <c r="AD386" s="85"/>
    </row>
    <row r="387" spans="1:30">
      <c r="A387" s="77"/>
      <c r="B387" s="79"/>
      <c r="C387" s="71"/>
      <c r="D387" s="4"/>
      <c r="E387" s="5"/>
      <c r="F387" s="4"/>
      <c r="G387" s="6"/>
      <c r="H387" s="60" t="s">
        <v>24</v>
      </c>
      <c r="I387" s="7">
        <f t="shared" si="307"/>
        <v>0</v>
      </c>
      <c r="J387" s="7">
        <f t="shared" si="308"/>
        <v>0</v>
      </c>
      <c r="K387" s="7">
        <v>0</v>
      </c>
      <c r="L387" s="8">
        <v>0</v>
      </c>
      <c r="M387" s="8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82"/>
      <c r="T387" s="85"/>
      <c r="U387" s="85"/>
      <c r="V387" s="85"/>
      <c r="W387" s="85"/>
      <c r="X387" s="85"/>
      <c r="Y387" s="85"/>
      <c r="Z387" s="85"/>
      <c r="AA387" s="85"/>
      <c r="AB387" s="85"/>
      <c r="AC387" s="85"/>
      <c r="AD387" s="85"/>
    </row>
    <row r="388" spans="1:30" ht="25.5" customHeight="1">
      <c r="A388" s="77"/>
      <c r="B388" s="80"/>
      <c r="C388" s="72"/>
      <c r="D388" s="4"/>
      <c r="E388" s="5"/>
      <c r="F388" s="4"/>
      <c r="G388" s="6"/>
      <c r="H388" s="60" t="s">
        <v>25</v>
      </c>
      <c r="I388" s="7">
        <f t="shared" si="307"/>
        <v>0</v>
      </c>
      <c r="J388" s="7">
        <f t="shared" si="308"/>
        <v>0</v>
      </c>
      <c r="K388" s="7">
        <v>0</v>
      </c>
      <c r="L388" s="8">
        <v>0</v>
      </c>
      <c r="M388" s="8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83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</row>
    <row r="389" spans="1:30" s="24" customFormat="1" ht="25.5" customHeight="1">
      <c r="A389" s="77" t="s">
        <v>270</v>
      </c>
      <c r="B389" s="78" t="s">
        <v>271</v>
      </c>
      <c r="C389" s="70">
        <v>502</v>
      </c>
      <c r="D389" s="16" t="s">
        <v>178</v>
      </c>
      <c r="E389" s="17" t="s">
        <v>179</v>
      </c>
      <c r="F389" s="16" t="s">
        <v>182</v>
      </c>
      <c r="G389" s="18">
        <v>19990</v>
      </c>
      <c r="H389" s="60" t="s">
        <v>15</v>
      </c>
      <c r="I389" s="8">
        <f t="shared" ref="I389:R389" si="309">I390+I391+I392+I393</f>
        <v>401000</v>
      </c>
      <c r="J389" s="8">
        <f t="shared" si="309"/>
        <v>401000</v>
      </c>
      <c r="K389" s="8">
        <f t="shared" si="309"/>
        <v>0</v>
      </c>
      <c r="L389" s="8">
        <f t="shared" si="309"/>
        <v>0</v>
      </c>
      <c r="M389" s="8">
        <f t="shared" si="309"/>
        <v>0</v>
      </c>
      <c r="N389" s="7">
        <f t="shared" si="309"/>
        <v>0</v>
      </c>
      <c r="O389" s="7">
        <f t="shared" si="309"/>
        <v>0</v>
      </c>
      <c r="P389" s="7">
        <f t="shared" si="309"/>
        <v>0</v>
      </c>
      <c r="Q389" s="7">
        <f t="shared" si="309"/>
        <v>401000</v>
      </c>
      <c r="R389" s="7">
        <f t="shared" si="309"/>
        <v>401000</v>
      </c>
      <c r="S389" s="81" t="s">
        <v>107</v>
      </c>
      <c r="T389" s="84" t="s">
        <v>29</v>
      </c>
      <c r="U389" s="84" t="str">
        <f>W389</f>
        <v>х</v>
      </c>
      <c r="V389" s="84" t="str">
        <f>X389</f>
        <v>х</v>
      </c>
      <c r="W389" s="84" t="s">
        <v>21</v>
      </c>
      <c r="X389" s="84" t="s">
        <v>21</v>
      </c>
      <c r="Y389" s="84" t="s">
        <v>21</v>
      </c>
      <c r="Z389" s="84" t="s">
        <v>21</v>
      </c>
      <c r="AA389" s="84" t="s">
        <v>21</v>
      </c>
      <c r="AB389" s="84" t="s">
        <v>21</v>
      </c>
      <c r="AC389" s="84">
        <v>100</v>
      </c>
      <c r="AD389" s="84">
        <v>100</v>
      </c>
    </row>
    <row r="390" spans="1:30">
      <c r="A390" s="77"/>
      <c r="B390" s="79"/>
      <c r="C390" s="71"/>
      <c r="D390" s="25"/>
      <c r="E390" s="25"/>
      <c r="F390" s="25"/>
      <c r="G390" s="25"/>
      <c r="H390" s="60" t="s">
        <v>23</v>
      </c>
      <c r="I390" s="7">
        <f>K390+M390+O390+Q390</f>
        <v>30498.29</v>
      </c>
      <c r="J390" s="7">
        <f>L390+N390+P390+R390</f>
        <v>30498.29</v>
      </c>
      <c r="K390" s="8">
        <v>0</v>
      </c>
      <c r="L390" s="8">
        <v>0</v>
      </c>
      <c r="M390" s="48">
        <v>0</v>
      </c>
      <c r="N390" s="9">
        <v>0</v>
      </c>
      <c r="O390" s="53">
        <v>0</v>
      </c>
      <c r="P390" s="9">
        <v>0</v>
      </c>
      <c r="Q390" s="53">
        <v>30498.29</v>
      </c>
      <c r="R390" s="53">
        <v>30498.29</v>
      </c>
      <c r="S390" s="82"/>
      <c r="T390" s="85"/>
      <c r="U390" s="85"/>
      <c r="V390" s="85"/>
      <c r="W390" s="85"/>
      <c r="X390" s="85"/>
      <c r="Y390" s="85"/>
      <c r="Z390" s="85"/>
      <c r="AA390" s="85"/>
      <c r="AB390" s="85"/>
      <c r="AC390" s="85"/>
      <c r="AD390" s="85"/>
    </row>
    <row r="391" spans="1:30">
      <c r="A391" s="77"/>
      <c r="B391" s="79"/>
      <c r="C391" s="71"/>
      <c r="D391" s="4"/>
      <c r="E391" s="5"/>
      <c r="F391" s="4"/>
      <c r="G391" s="6"/>
      <c r="H391" s="60" t="s">
        <v>27</v>
      </c>
      <c r="I391" s="7">
        <f t="shared" ref="I391:I393" si="310">K391+M391+O391+Q391</f>
        <v>370501.71</v>
      </c>
      <c r="J391" s="7">
        <f t="shared" ref="J391:J393" si="311">L391+N391+P391+R391</f>
        <v>370501.71</v>
      </c>
      <c r="K391" s="7">
        <v>0</v>
      </c>
      <c r="L391" s="8">
        <v>0</v>
      </c>
      <c r="M391" s="48">
        <v>0</v>
      </c>
      <c r="N391" s="48">
        <v>0</v>
      </c>
      <c r="O391" s="53">
        <v>0</v>
      </c>
      <c r="P391" s="48">
        <v>0</v>
      </c>
      <c r="Q391" s="53">
        <v>370501.71</v>
      </c>
      <c r="R391" s="53">
        <v>370501.71</v>
      </c>
      <c r="S391" s="82"/>
      <c r="T391" s="85"/>
      <c r="U391" s="85"/>
      <c r="V391" s="85"/>
      <c r="W391" s="85"/>
      <c r="X391" s="85"/>
      <c r="Y391" s="85"/>
      <c r="Z391" s="85"/>
      <c r="AA391" s="85"/>
      <c r="AB391" s="85"/>
      <c r="AC391" s="85"/>
      <c r="AD391" s="85"/>
    </row>
    <row r="392" spans="1:30">
      <c r="A392" s="77"/>
      <c r="B392" s="79"/>
      <c r="C392" s="71"/>
      <c r="D392" s="4"/>
      <c r="E392" s="5"/>
      <c r="F392" s="4"/>
      <c r="G392" s="6"/>
      <c r="H392" s="60" t="s">
        <v>24</v>
      </c>
      <c r="I392" s="7">
        <f t="shared" si="310"/>
        <v>0</v>
      </c>
      <c r="J392" s="7">
        <f t="shared" si="311"/>
        <v>0</v>
      </c>
      <c r="K392" s="7">
        <v>0</v>
      </c>
      <c r="L392" s="8">
        <v>0</v>
      </c>
      <c r="M392" s="8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82"/>
      <c r="T392" s="85"/>
      <c r="U392" s="85"/>
      <c r="V392" s="85"/>
      <c r="W392" s="85"/>
      <c r="X392" s="85"/>
      <c r="Y392" s="85"/>
      <c r="Z392" s="85"/>
      <c r="AA392" s="85"/>
      <c r="AB392" s="85"/>
      <c r="AC392" s="85"/>
      <c r="AD392" s="85"/>
    </row>
    <row r="393" spans="1:30" ht="25.5" customHeight="1">
      <c r="A393" s="77"/>
      <c r="B393" s="80"/>
      <c r="C393" s="72"/>
      <c r="D393" s="4"/>
      <c r="E393" s="5"/>
      <c r="F393" s="4"/>
      <c r="G393" s="6"/>
      <c r="H393" s="60" t="s">
        <v>25</v>
      </c>
      <c r="I393" s="7">
        <f t="shared" si="310"/>
        <v>0</v>
      </c>
      <c r="J393" s="7">
        <f t="shared" si="311"/>
        <v>0</v>
      </c>
      <c r="K393" s="7">
        <v>0</v>
      </c>
      <c r="L393" s="8">
        <v>0</v>
      </c>
      <c r="M393" s="8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83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</row>
    <row r="394" spans="1:30" s="24" customFormat="1" ht="25.5" customHeight="1">
      <c r="A394" s="77" t="s">
        <v>272</v>
      </c>
      <c r="B394" s="78" t="s">
        <v>273</v>
      </c>
      <c r="C394" s="70">
        <v>502</v>
      </c>
      <c r="D394" s="16" t="s">
        <v>178</v>
      </c>
      <c r="E394" s="17" t="s">
        <v>179</v>
      </c>
      <c r="F394" s="16" t="s">
        <v>182</v>
      </c>
      <c r="G394" s="18">
        <v>19990</v>
      </c>
      <c r="H394" s="60" t="s">
        <v>15</v>
      </c>
      <c r="I394" s="8">
        <f t="shared" ref="I394:R394" si="312">I395+I396+I397+I398</f>
        <v>1220658.9000000001</v>
      </c>
      <c r="J394" s="8">
        <f t="shared" si="312"/>
        <v>1220658.9000000001</v>
      </c>
      <c r="K394" s="8">
        <f t="shared" si="312"/>
        <v>0</v>
      </c>
      <c r="L394" s="8">
        <f t="shared" si="312"/>
        <v>0</v>
      </c>
      <c r="M394" s="8">
        <f t="shared" si="312"/>
        <v>0</v>
      </c>
      <c r="N394" s="7">
        <f t="shared" si="312"/>
        <v>0</v>
      </c>
      <c r="O394" s="7">
        <f t="shared" si="312"/>
        <v>0</v>
      </c>
      <c r="P394" s="7">
        <f t="shared" si="312"/>
        <v>0</v>
      </c>
      <c r="Q394" s="7">
        <f t="shared" si="312"/>
        <v>1220658.9000000001</v>
      </c>
      <c r="R394" s="7">
        <f t="shared" si="312"/>
        <v>1220658.9000000001</v>
      </c>
      <c r="S394" s="81" t="s">
        <v>212</v>
      </c>
      <c r="T394" s="84" t="s">
        <v>314</v>
      </c>
      <c r="U394" s="84" t="str">
        <f>W394</f>
        <v>х</v>
      </c>
      <c r="V394" s="84" t="str">
        <f>X394</f>
        <v>х</v>
      </c>
      <c r="W394" s="84" t="s">
        <v>21</v>
      </c>
      <c r="X394" s="84" t="s">
        <v>21</v>
      </c>
      <c r="Y394" s="84" t="s">
        <v>21</v>
      </c>
      <c r="Z394" s="84" t="s">
        <v>21</v>
      </c>
      <c r="AA394" s="84" t="s">
        <v>21</v>
      </c>
      <c r="AB394" s="84" t="s">
        <v>21</v>
      </c>
      <c r="AC394" s="84">
        <v>1</v>
      </c>
      <c r="AD394" s="84">
        <v>1</v>
      </c>
    </row>
    <row r="395" spans="1:30">
      <c r="A395" s="77"/>
      <c r="B395" s="79"/>
      <c r="C395" s="71"/>
      <c r="D395" s="25"/>
      <c r="E395" s="25"/>
      <c r="F395" s="25"/>
      <c r="G395" s="25"/>
      <c r="H395" s="60" t="s">
        <v>23</v>
      </c>
      <c r="I395" s="7">
        <f>K395+M395+O395+Q395</f>
        <v>48826.36</v>
      </c>
      <c r="J395" s="7">
        <f>L395+N395+P395+R395</f>
        <v>48826.36</v>
      </c>
      <c r="K395" s="8">
        <v>0</v>
      </c>
      <c r="L395" s="8">
        <v>0</v>
      </c>
      <c r="M395" s="48">
        <v>0</v>
      </c>
      <c r="N395" s="9">
        <v>0</v>
      </c>
      <c r="O395" s="53">
        <v>0</v>
      </c>
      <c r="P395" s="9">
        <v>0</v>
      </c>
      <c r="Q395" s="53">
        <v>48826.36</v>
      </c>
      <c r="R395" s="53">
        <v>48826.36</v>
      </c>
      <c r="S395" s="82"/>
      <c r="T395" s="85"/>
      <c r="U395" s="85"/>
      <c r="V395" s="85"/>
      <c r="W395" s="85"/>
      <c r="X395" s="85"/>
      <c r="Y395" s="85"/>
      <c r="Z395" s="85"/>
      <c r="AA395" s="85"/>
      <c r="AB395" s="85"/>
      <c r="AC395" s="85"/>
      <c r="AD395" s="85"/>
    </row>
    <row r="396" spans="1:30">
      <c r="A396" s="77"/>
      <c r="B396" s="79"/>
      <c r="C396" s="71"/>
      <c r="D396" s="4"/>
      <c r="E396" s="5"/>
      <c r="F396" s="4"/>
      <c r="G396" s="6"/>
      <c r="H396" s="60" t="s">
        <v>27</v>
      </c>
      <c r="I396" s="7">
        <f t="shared" ref="I396:I398" si="313">K396+M396+O396+Q396</f>
        <v>1171832.54</v>
      </c>
      <c r="J396" s="7">
        <f t="shared" ref="J396:J398" si="314">L396+N396+P396+R396</f>
        <v>1171832.54</v>
      </c>
      <c r="K396" s="7">
        <v>0</v>
      </c>
      <c r="L396" s="8">
        <v>0</v>
      </c>
      <c r="M396" s="48">
        <v>0</v>
      </c>
      <c r="N396" s="48">
        <v>0</v>
      </c>
      <c r="O396" s="53">
        <v>0</v>
      </c>
      <c r="P396" s="48">
        <v>0</v>
      </c>
      <c r="Q396" s="53">
        <v>1171832.54</v>
      </c>
      <c r="R396" s="53">
        <v>1171832.54</v>
      </c>
      <c r="S396" s="82"/>
      <c r="T396" s="85"/>
      <c r="U396" s="85"/>
      <c r="V396" s="85"/>
      <c r="W396" s="85"/>
      <c r="X396" s="85"/>
      <c r="Y396" s="85"/>
      <c r="Z396" s="85"/>
      <c r="AA396" s="85"/>
      <c r="AB396" s="85"/>
      <c r="AC396" s="85"/>
      <c r="AD396" s="85"/>
    </row>
    <row r="397" spans="1:30">
      <c r="A397" s="77"/>
      <c r="B397" s="79"/>
      <c r="C397" s="71"/>
      <c r="D397" s="4"/>
      <c r="E397" s="5"/>
      <c r="F397" s="4"/>
      <c r="G397" s="6"/>
      <c r="H397" s="60" t="s">
        <v>24</v>
      </c>
      <c r="I397" s="7">
        <f t="shared" si="313"/>
        <v>0</v>
      </c>
      <c r="J397" s="7">
        <f t="shared" si="314"/>
        <v>0</v>
      </c>
      <c r="K397" s="7">
        <v>0</v>
      </c>
      <c r="L397" s="8">
        <v>0</v>
      </c>
      <c r="M397" s="8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82"/>
      <c r="T397" s="85"/>
      <c r="U397" s="85"/>
      <c r="V397" s="85"/>
      <c r="W397" s="85"/>
      <c r="X397" s="85"/>
      <c r="Y397" s="85"/>
      <c r="Z397" s="85"/>
      <c r="AA397" s="85"/>
      <c r="AB397" s="85"/>
      <c r="AC397" s="85"/>
      <c r="AD397" s="85"/>
    </row>
    <row r="398" spans="1:30" ht="25.5" customHeight="1">
      <c r="A398" s="77"/>
      <c r="B398" s="80"/>
      <c r="C398" s="72"/>
      <c r="D398" s="4"/>
      <c r="E398" s="5"/>
      <c r="F398" s="4"/>
      <c r="G398" s="6"/>
      <c r="H398" s="60" t="s">
        <v>25</v>
      </c>
      <c r="I398" s="7">
        <f t="shared" si="313"/>
        <v>0</v>
      </c>
      <c r="J398" s="7">
        <f t="shared" si="314"/>
        <v>0</v>
      </c>
      <c r="K398" s="7">
        <v>0</v>
      </c>
      <c r="L398" s="8">
        <v>0</v>
      </c>
      <c r="M398" s="8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83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</row>
    <row r="399" spans="1:30" s="24" customFormat="1" ht="25.5" customHeight="1">
      <c r="A399" s="77" t="s">
        <v>274</v>
      </c>
      <c r="B399" s="78" t="s">
        <v>275</v>
      </c>
      <c r="C399" s="70">
        <v>502</v>
      </c>
      <c r="D399" s="16" t="s">
        <v>178</v>
      </c>
      <c r="E399" s="17" t="s">
        <v>179</v>
      </c>
      <c r="F399" s="16" t="s">
        <v>182</v>
      </c>
      <c r="G399" s="18">
        <v>19990</v>
      </c>
      <c r="H399" s="60" t="s">
        <v>15</v>
      </c>
      <c r="I399" s="8">
        <f t="shared" ref="I399:R399" si="315">I400+I401+I402+I403</f>
        <v>661772.20000000007</v>
      </c>
      <c r="J399" s="8">
        <f t="shared" si="315"/>
        <v>661772.20000000007</v>
      </c>
      <c r="K399" s="8">
        <f t="shared" si="315"/>
        <v>0</v>
      </c>
      <c r="L399" s="8">
        <f t="shared" si="315"/>
        <v>0</v>
      </c>
      <c r="M399" s="8">
        <f t="shared" si="315"/>
        <v>0</v>
      </c>
      <c r="N399" s="7">
        <f t="shared" si="315"/>
        <v>0</v>
      </c>
      <c r="O399" s="7">
        <f t="shared" si="315"/>
        <v>0</v>
      </c>
      <c r="P399" s="7">
        <f t="shared" si="315"/>
        <v>0</v>
      </c>
      <c r="Q399" s="7">
        <f t="shared" si="315"/>
        <v>661772.20000000007</v>
      </c>
      <c r="R399" s="7">
        <f t="shared" si="315"/>
        <v>661772.20000000007</v>
      </c>
      <c r="S399" s="81" t="s">
        <v>212</v>
      </c>
      <c r="T399" s="84" t="s">
        <v>314</v>
      </c>
      <c r="U399" s="84" t="str">
        <f>W399</f>
        <v>х</v>
      </c>
      <c r="V399" s="84" t="str">
        <f>X399</f>
        <v>х</v>
      </c>
      <c r="W399" s="84" t="s">
        <v>21</v>
      </c>
      <c r="X399" s="84" t="s">
        <v>21</v>
      </c>
      <c r="Y399" s="84" t="s">
        <v>21</v>
      </c>
      <c r="Z399" s="84" t="s">
        <v>21</v>
      </c>
      <c r="AA399" s="84" t="s">
        <v>21</v>
      </c>
      <c r="AB399" s="84" t="s">
        <v>21</v>
      </c>
      <c r="AC399" s="84">
        <v>1</v>
      </c>
      <c r="AD399" s="84">
        <v>1</v>
      </c>
    </row>
    <row r="400" spans="1:30">
      <c r="A400" s="77"/>
      <c r="B400" s="79"/>
      <c r="C400" s="71"/>
      <c r="D400" s="25"/>
      <c r="E400" s="25"/>
      <c r="F400" s="25"/>
      <c r="G400" s="25"/>
      <c r="H400" s="60" t="s">
        <v>23</v>
      </c>
      <c r="I400" s="7">
        <f>K400+M400+O400+Q400</f>
        <v>26470.89</v>
      </c>
      <c r="J400" s="7">
        <f>L400+N400+P400+R400</f>
        <v>26470.89</v>
      </c>
      <c r="K400" s="8">
        <v>0</v>
      </c>
      <c r="L400" s="8">
        <v>0</v>
      </c>
      <c r="M400" s="48">
        <v>0</v>
      </c>
      <c r="N400" s="9">
        <v>0</v>
      </c>
      <c r="O400" s="53">
        <v>0</v>
      </c>
      <c r="P400" s="9">
        <v>0</v>
      </c>
      <c r="Q400" s="53">
        <v>26470.89</v>
      </c>
      <c r="R400" s="53">
        <v>26470.89</v>
      </c>
      <c r="S400" s="82"/>
      <c r="T400" s="85"/>
      <c r="U400" s="85"/>
      <c r="V400" s="85"/>
      <c r="W400" s="85"/>
      <c r="X400" s="85"/>
      <c r="Y400" s="85"/>
      <c r="Z400" s="85"/>
      <c r="AA400" s="85"/>
      <c r="AB400" s="85"/>
      <c r="AC400" s="85"/>
      <c r="AD400" s="85"/>
    </row>
    <row r="401" spans="1:30">
      <c r="A401" s="77"/>
      <c r="B401" s="79"/>
      <c r="C401" s="71"/>
      <c r="D401" s="4"/>
      <c r="E401" s="5"/>
      <c r="F401" s="4"/>
      <c r="G401" s="6"/>
      <c r="H401" s="60" t="s">
        <v>27</v>
      </c>
      <c r="I401" s="7">
        <f t="shared" ref="I401:I403" si="316">K401+M401+O401+Q401</f>
        <v>635301.31000000006</v>
      </c>
      <c r="J401" s="7">
        <f t="shared" ref="J401:J403" si="317">L401+N401+P401+R401</f>
        <v>635301.31000000006</v>
      </c>
      <c r="K401" s="7">
        <v>0</v>
      </c>
      <c r="L401" s="8">
        <v>0</v>
      </c>
      <c r="M401" s="48">
        <v>0</v>
      </c>
      <c r="N401" s="48">
        <v>0</v>
      </c>
      <c r="O401" s="53">
        <v>0</v>
      </c>
      <c r="P401" s="48">
        <v>0</v>
      </c>
      <c r="Q401" s="53">
        <v>635301.31000000006</v>
      </c>
      <c r="R401" s="53">
        <v>635301.31000000006</v>
      </c>
      <c r="S401" s="82"/>
      <c r="T401" s="85"/>
      <c r="U401" s="85"/>
      <c r="V401" s="85"/>
      <c r="W401" s="85"/>
      <c r="X401" s="85"/>
      <c r="Y401" s="85"/>
      <c r="Z401" s="85"/>
      <c r="AA401" s="85"/>
      <c r="AB401" s="85"/>
      <c r="AC401" s="85"/>
      <c r="AD401" s="85"/>
    </row>
    <row r="402" spans="1:30">
      <c r="A402" s="77"/>
      <c r="B402" s="79"/>
      <c r="C402" s="71"/>
      <c r="D402" s="4"/>
      <c r="E402" s="5"/>
      <c r="F402" s="4"/>
      <c r="G402" s="6"/>
      <c r="H402" s="60" t="s">
        <v>24</v>
      </c>
      <c r="I402" s="7">
        <f t="shared" si="316"/>
        <v>0</v>
      </c>
      <c r="J402" s="7">
        <f t="shared" si="317"/>
        <v>0</v>
      </c>
      <c r="K402" s="7">
        <v>0</v>
      </c>
      <c r="L402" s="8">
        <v>0</v>
      </c>
      <c r="M402" s="8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82"/>
      <c r="T402" s="85"/>
      <c r="U402" s="85"/>
      <c r="V402" s="85"/>
      <c r="W402" s="85"/>
      <c r="X402" s="85"/>
      <c r="Y402" s="85"/>
      <c r="Z402" s="85"/>
      <c r="AA402" s="85"/>
      <c r="AB402" s="85"/>
      <c r="AC402" s="85"/>
      <c r="AD402" s="85"/>
    </row>
    <row r="403" spans="1:30" ht="25.5" customHeight="1">
      <c r="A403" s="77"/>
      <c r="B403" s="80"/>
      <c r="C403" s="72"/>
      <c r="D403" s="4"/>
      <c r="E403" s="5"/>
      <c r="F403" s="4"/>
      <c r="G403" s="6"/>
      <c r="H403" s="60" t="s">
        <v>25</v>
      </c>
      <c r="I403" s="7">
        <f t="shared" si="316"/>
        <v>0</v>
      </c>
      <c r="J403" s="7">
        <f t="shared" si="317"/>
        <v>0</v>
      </c>
      <c r="K403" s="7">
        <v>0</v>
      </c>
      <c r="L403" s="8">
        <v>0</v>
      </c>
      <c r="M403" s="8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83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</row>
    <row r="404" spans="1:30" s="24" customFormat="1" ht="25.5" customHeight="1">
      <c r="A404" s="77" t="s">
        <v>276</v>
      </c>
      <c r="B404" s="78" t="s">
        <v>277</v>
      </c>
      <c r="C404" s="70">
        <v>502</v>
      </c>
      <c r="D404" s="16" t="s">
        <v>178</v>
      </c>
      <c r="E404" s="17" t="s">
        <v>179</v>
      </c>
      <c r="F404" s="16" t="s">
        <v>182</v>
      </c>
      <c r="G404" s="18">
        <v>19990</v>
      </c>
      <c r="H404" s="60" t="s">
        <v>15</v>
      </c>
      <c r="I404" s="8">
        <f t="shared" ref="I404:R404" si="318">I405+I406+I407+I408</f>
        <v>1298223.5</v>
      </c>
      <c r="J404" s="8">
        <f t="shared" si="318"/>
        <v>1298223.5</v>
      </c>
      <c r="K404" s="8">
        <f t="shared" si="318"/>
        <v>0</v>
      </c>
      <c r="L404" s="8">
        <f t="shared" si="318"/>
        <v>0</v>
      </c>
      <c r="M404" s="8">
        <f t="shared" si="318"/>
        <v>0</v>
      </c>
      <c r="N404" s="7">
        <f t="shared" si="318"/>
        <v>0</v>
      </c>
      <c r="O404" s="7">
        <f t="shared" si="318"/>
        <v>0</v>
      </c>
      <c r="P404" s="7">
        <f t="shared" si="318"/>
        <v>0</v>
      </c>
      <c r="Q404" s="7">
        <f t="shared" si="318"/>
        <v>1298223.5</v>
      </c>
      <c r="R404" s="7">
        <f t="shared" si="318"/>
        <v>1298223.5</v>
      </c>
      <c r="S404" s="81" t="s">
        <v>212</v>
      </c>
      <c r="T404" s="84" t="s">
        <v>314</v>
      </c>
      <c r="U404" s="84" t="str">
        <f>W404</f>
        <v>х</v>
      </c>
      <c r="V404" s="84" t="str">
        <f>X404</f>
        <v>х</v>
      </c>
      <c r="W404" s="84" t="s">
        <v>21</v>
      </c>
      <c r="X404" s="84" t="s">
        <v>21</v>
      </c>
      <c r="Y404" s="84" t="s">
        <v>21</v>
      </c>
      <c r="Z404" s="84" t="s">
        <v>21</v>
      </c>
      <c r="AA404" s="84" t="s">
        <v>21</v>
      </c>
      <c r="AB404" s="84" t="s">
        <v>21</v>
      </c>
      <c r="AC404" s="84">
        <v>1</v>
      </c>
      <c r="AD404" s="84">
        <v>1</v>
      </c>
    </row>
    <row r="405" spans="1:30">
      <c r="A405" s="77"/>
      <c r="B405" s="79"/>
      <c r="C405" s="71"/>
      <c r="D405" s="25"/>
      <c r="E405" s="25"/>
      <c r="F405" s="25"/>
      <c r="G405" s="25"/>
      <c r="H405" s="60" t="s">
        <v>23</v>
      </c>
      <c r="I405" s="7">
        <f>K405+M405+O405+Q405</f>
        <v>51928.94</v>
      </c>
      <c r="J405" s="7">
        <f>L405+N405+P405+R405</f>
        <v>51928.94</v>
      </c>
      <c r="K405" s="8">
        <v>0</v>
      </c>
      <c r="L405" s="8">
        <v>0</v>
      </c>
      <c r="M405" s="48">
        <v>0</v>
      </c>
      <c r="N405" s="9">
        <v>0</v>
      </c>
      <c r="O405" s="53">
        <v>0</v>
      </c>
      <c r="P405" s="9">
        <v>0</v>
      </c>
      <c r="Q405" s="53">
        <v>51928.94</v>
      </c>
      <c r="R405" s="53">
        <v>51928.94</v>
      </c>
      <c r="S405" s="82"/>
      <c r="T405" s="85"/>
      <c r="U405" s="85"/>
      <c r="V405" s="85"/>
      <c r="W405" s="85"/>
      <c r="X405" s="85"/>
      <c r="Y405" s="85"/>
      <c r="Z405" s="85"/>
      <c r="AA405" s="85"/>
      <c r="AB405" s="85"/>
      <c r="AC405" s="85"/>
      <c r="AD405" s="85"/>
    </row>
    <row r="406" spans="1:30">
      <c r="A406" s="77"/>
      <c r="B406" s="79"/>
      <c r="C406" s="71"/>
      <c r="D406" s="4"/>
      <c r="E406" s="5"/>
      <c r="F406" s="4"/>
      <c r="G406" s="6"/>
      <c r="H406" s="60" t="s">
        <v>27</v>
      </c>
      <c r="I406" s="7">
        <f t="shared" ref="I406:I408" si="319">K406+M406+O406+Q406</f>
        <v>1246294.56</v>
      </c>
      <c r="J406" s="7">
        <f t="shared" ref="J406:J408" si="320">L406+N406+P406+R406</f>
        <v>1246294.56</v>
      </c>
      <c r="K406" s="7">
        <v>0</v>
      </c>
      <c r="L406" s="8">
        <v>0</v>
      </c>
      <c r="M406" s="48">
        <v>0</v>
      </c>
      <c r="N406" s="48">
        <v>0</v>
      </c>
      <c r="O406" s="53">
        <v>0</v>
      </c>
      <c r="P406" s="48">
        <v>0</v>
      </c>
      <c r="Q406" s="53">
        <v>1246294.56</v>
      </c>
      <c r="R406" s="53">
        <v>1246294.56</v>
      </c>
      <c r="S406" s="82"/>
      <c r="T406" s="85"/>
      <c r="U406" s="85"/>
      <c r="V406" s="85"/>
      <c r="W406" s="85"/>
      <c r="X406" s="85"/>
      <c r="Y406" s="85"/>
      <c r="Z406" s="85"/>
      <c r="AA406" s="85"/>
      <c r="AB406" s="85"/>
      <c r="AC406" s="85"/>
      <c r="AD406" s="85"/>
    </row>
    <row r="407" spans="1:30">
      <c r="A407" s="77"/>
      <c r="B407" s="79"/>
      <c r="C407" s="71"/>
      <c r="D407" s="4"/>
      <c r="E407" s="5"/>
      <c r="F407" s="4"/>
      <c r="G407" s="6"/>
      <c r="H407" s="60" t="s">
        <v>24</v>
      </c>
      <c r="I407" s="7">
        <f t="shared" si="319"/>
        <v>0</v>
      </c>
      <c r="J407" s="7">
        <f t="shared" si="320"/>
        <v>0</v>
      </c>
      <c r="K407" s="7">
        <v>0</v>
      </c>
      <c r="L407" s="8">
        <v>0</v>
      </c>
      <c r="M407" s="8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82"/>
      <c r="T407" s="85"/>
      <c r="U407" s="85"/>
      <c r="V407" s="85"/>
      <c r="W407" s="85"/>
      <c r="X407" s="85"/>
      <c r="Y407" s="85"/>
      <c r="Z407" s="85"/>
      <c r="AA407" s="85"/>
      <c r="AB407" s="85"/>
      <c r="AC407" s="85"/>
      <c r="AD407" s="85"/>
    </row>
    <row r="408" spans="1:30" ht="25.5" customHeight="1">
      <c r="A408" s="77"/>
      <c r="B408" s="80"/>
      <c r="C408" s="72"/>
      <c r="D408" s="4"/>
      <c r="E408" s="5"/>
      <c r="F408" s="4"/>
      <c r="G408" s="6"/>
      <c r="H408" s="60" t="s">
        <v>25</v>
      </c>
      <c r="I408" s="7">
        <f t="shared" si="319"/>
        <v>0</v>
      </c>
      <c r="J408" s="7">
        <f t="shared" si="320"/>
        <v>0</v>
      </c>
      <c r="K408" s="7">
        <v>0</v>
      </c>
      <c r="L408" s="8">
        <v>0</v>
      </c>
      <c r="M408" s="8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83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</row>
    <row r="409" spans="1:30" s="24" customFormat="1" ht="25.5" customHeight="1">
      <c r="A409" s="77" t="s">
        <v>280</v>
      </c>
      <c r="B409" s="78" t="s">
        <v>278</v>
      </c>
      <c r="C409" s="70">
        <v>502</v>
      </c>
      <c r="D409" s="16" t="s">
        <v>178</v>
      </c>
      <c r="E409" s="17" t="s">
        <v>179</v>
      </c>
      <c r="F409" s="16" t="s">
        <v>182</v>
      </c>
      <c r="G409" s="18">
        <v>19990</v>
      </c>
      <c r="H409" s="60" t="s">
        <v>15</v>
      </c>
      <c r="I409" s="8">
        <f t="shared" ref="I409:R409" si="321">I410+I411+I412+I413</f>
        <v>145900</v>
      </c>
      <c r="J409" s="8">
        <f t="shared" si="321"/>
        <v>145900</v>
      </c>
      <c r="K409" s="8">
        <f t="shared" si="321"/>
        <v>0</v>
      </c>
      <c r="L409" s="8">
        <f t="shared" si="321"/>
        <v>0</v>
      </c>
      <c r="M409" s="8">
        <f t="shared" si="321"/>
        <v>0</v>
      </c>
      <c r="N409" s="7">
        <f t="shared" si="321"/>
        <v>0</v>
      </c>
      <c r="O409" s="7">
        <f t="shared" si="321"/>
        <v>0</v>
      </c>
      <c r="P409" s="7">
        <f t="shared" si="321"/>
        <v>0</v>
      </c>
      <c r="Q409" s="7">
        <f t="shared" si="321"/>
        <v>145900</v>
      </c>
      <c r="R409" s="7">
        <f t="shared" si="321"/>
        <v>145900</v>
      </c>
      <c r="S409" s="81" t="s">
        <v>212</v>
      </c>
      <c r="T409" s="84" t="s">
        <v>314</v>
      </c>
      <c r="U409" s="84" t="str">
        <f>W409</f>
        <v>х</v>
      </c>
      <c r="V409" s="84" t="str">
        <f>X409</f>
        <v>х</v>
      </c>
      <c r="W409" s="84" t="s">
        <v>21</v>
      </c>
      <c r="X409" s="84" t="s">
        <v>21</v>
      </c>
      <c r="Y409" s="84" t="s">
        <v>21</v>
      </c>
      <c r="Z409" s="84" t="s">
        <v>21</v>
      </c>
      <c r="AA409" s="84" t="s">
        <v>21</v>
      </c>
      <c r="AB409" s="84" t="s">
        <v>21</v>
      </c>
      <c r="AC409" s="84">
        <v>1</v>
      </c>
      <c r="AD409" s="84">
        <v>1</v>
      </c>
    </row>
    <row r="410" spans="1:30">
      <c r="A410" s="77"/>
      <c r="B410" s="79"/>
      <c r="C410" s="71"/>
      <c r="D410" s="25"/>
      <c r="E410" s="25"/>
      <c r="F410" s="25"/>
      <c r="G410" s="25"/>
      <c r="H410" s="60" t="s">
        <v>23</v>
      </c>
      <c r="I410" s="7">
        <f>K410+M410+O410+Q410</f>
        <v>5836</v>
      </c>
      <c r="J410" s="7">
        <f>L410+N410+P410+R410</f>
        <v>5836</v>
      </c>
      <c r="K410" s="8">
        <v>0</v>
      </c>
      <c r="L410" s="8">
        <v>0</v>
      </c>
      <c r="M410" s="48">
        <v>0</v>
      </c>
      <c r="N410" s="9">
        <v>0</v>
      </c>
      <c r="O410" s="53">
        <v>0</v>
      </c>
      <c r="P410" s="9">
        <v>0</v>
      </c>
      <c r="Q410" s="53">
        <v>5836</v>
      </c>
      <c r="R410" s="53">
        <v>5836</v>
      </c>
      <c r="S410" s="82"/>
      <c r="T410" s="85"/>
      <c r="U410" s="85"/>
      <c r="V410" s="85"/>
      <c r="W410" s="85"/>
      <c r="X410" s="85"/>
      <c r="Y410" s="85"/>
      <c r="Z410" s="85"/>
      <c r="AA410" s="85"/>
      <c r="AB410" s="85"/>
      <c r="AC410" s="85"/>
      <c r="AD410" s="85"/>
    </row>
    <row r="411" spans="1:30">
      <c r="A411" s="77"/>
      <c r="B411" s="79"/>
      <c r="C411" s="71"/>
      <c r="D411" s="4"/>
      <c r="E411" s="5"/>
      <c r="F411" s="4"/>
      <c r="G411" s="6"/>
      <c r="H411" s="60" t="s">
        <v>27</v>
      </c>
      <c r="I411" s="7">
        <f t="shared" ref="I411:I413" si="322">K411+M411+O411+Q411</f>
        <v>140064</v>
      </c>
      <c r="J411" s="7">
        <f t="shared" ref="J411:J413" si="323">L411+N411+P411+R411</f>
        <v>140064</v>
      </c>
      <c r="K411" s="7">
        <v>0</v>
      </c>
      <c r="L411" s="8">
        <v>0</v>
      </c>
      <c r="M411" s="48">
        <v>0</v>
      </c>
      <c r="N411" s="48">
        <v>0</v>
      </c>
      <c r="O411" s="53">
        <v>0</v>
      </c>
      <c r="P411" s="48">
        <v>0</v>
      </c>
      <c r="Q411" s="53">
        <v>140064</v>
      </c>
      <c r="R411" s="53">
        <v>140064</v>
      </c>
      <c r="S411" s="82"/>
      <c r="T411" s="85"/>
      <c r="U411" s="85"/>
      <c r="V411" s="85"/>
      <c r="W411" s="85"/>
      <c r="X411" s="85"/>
      <c r="Y411" s="85"/>
      <c r="Z411" s="85"/>
      <c r="AA411" s="85"/>
      <c r="AB411" s="85"/>
      <c r="AC411" s="85"/>
      <c r="AD411" s="85"/>
    </row>
    <row r="412" spans="1:30">
      <c r="A412" s="77"/>
      <c r="B412" s="79"/>
      <c r="C412" s="71"/>
      <c r="D412" s="4"/>
      <c r="E412" s="5"/>
      <c r="F412" s="4"/>
      <c r="G412" s="6"/>
      <c r="H412" s="60" t="s">
        <v>24</v>
      </c>
      <c r="I412" s="7">
        <f t="shared" si="322"/>
        <v>0</v>
      </c>
      <c r="J412" s="7">
        <f t="shared" si="323"/>
        <v>0</v>
      </c>
      <c r="K412" s="7">
        <v>0</v>
      </c>
      <c r="L412" s="8">
        <v>0</v>
      </c>
      <c r="M412" s="8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82"/>
      <c r="T412" s="85"/>
      <c r="U412" s="85"/>
      <c r="V412" s="85"/>
      <c r="W412" s="85"/>
      <c r="X412" s="85"/>
      <c r="Y412" s="85"/>
      <c r="Z412" s="85"/>
      <c r="AA412" s="85"/>
      <c r="AB412" s="85"/>
      <c r="AC412" s="85"/>
      <c r="AD412" s="85"/>
    </row>
    <row r="413" spans="1:30" ht="25.5" customHeight="1">
      <c r="A413" s="77"/>
      <c r="B413" s="80"/>
      <c r="C413" s="72"/>
      <c r="D413" s="4"/>
      <c r="E413" s="5"/>
      <c r="F413" s="4"/>
      <c r="G413" s="6"/>
      <c r="H413" s="60" t="s">
        <v>25</v>
      </c>
      <c r="I413" s="7">
        <f t="shared" si="322"/>
        <v>0</v>
      </c>
      <c r="J413" s="7">
        <f t="shared" si="323"/>
        <v>0</v>
      </c>
      <c r="K413" s="7">
        <v>0</v>
      </c>
      <c r="L413" s="8">
        <v>0</v>
      </c>
      <c r="M413" s="8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83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</row>
    <row r="414" spans="1:30" s="24" customFormat="1" ht="25.5" customHeight="1">
      <c r="A414" s="77" t="s">
        <v>281</v>
      </c>
      <c r="B414" s="78" t="s">
        <v>279</v>
      </c>
      <c r="C414" s="70">
        <v>502</v>
      </c>
      <c r="D414" s="16" t="s">
        <v>178</v>
      </c>
      <c r="E414" s="17" t="s">
        <v>179</v>
      </c>
      <c r="F414" s="16" t="s">
        <v>182</v>
      </c>
      <c r="G414" s="18">
        <v>19990</v>
      </c>
      <c r="H414" s="60" t="s">
        <v>15</v>
      </c>
      <c r="I414" s="8">
        <f t="shared" ref="I414:R414" si="324">I415+I416+I417+I418</f>
        <v>76926.44</v>
      </c>
      <c r="J414" s="8">
        <f t="shared" si="324"/>
        <v>76926.44</v>
      </c>
      <c r="K414" s="8">
        <f t="shared" si="324"/>
        <v>0</v>
      </c>
      <c r="L414" s="8">
        <f t="shared" si="324"/>
        <v>0</v>
      </c>
      <c r="M414" s="8">
        <f t="shared" si="324"/>
        <v>0</v>
      </c>
      <c r="N414" s="7">
        <f t="shared" si="324"/>
        <v>0</v>
      </c>
      <c r="O414" s="7">
        <f t="shared" si="324"/>
        <v>0</v>
      </c>
      <c r="P414" s="7">
        <f t="shared" si="324"/>
        <v>0</v>
      </c>
      <c r="Q414" s="7">
        <f t="shared" si="324"/>
        <v>76926.44</v>
      </c>
      <c r="R414" s="7">
        <f t="shared" si="324"/>
        <v>76926.44</v>
      </c>
      <c r="S414" s="81" t="s">
        <v>283</v>
      </c>
      <c r="T414" s="84" t="s">
        <v>287</v>
      </c>
      <c r="U414" s="84" t="str">
        <f>W414</f>
        <v>х</v>
      </c>
      <c r="V414" s="84" t="str">
        <f>X414</f>
        <v>х</v>
      </c>
      <c r="W414" s="84" t="s">
        <v>21</v>
      </c>
      <c r="X414" s="84" t="s">
        <v>21</v>
      </c>
      <c r="Y414" s="84" t="s">
        <v>21</v>
      </c>
      <c r="Z414" s="84" t="s">
        <v>21</v>
      </c>
      <c r="AA414" s="84" t="s">
        <v>21</v>
      </c>
      <c r="AB414" s="84" t="s">
        <v>21</v>
      </c>
      <c r="AC414" s="84">
        <v>1200</v>
      </c>
      <c r="AD414" s="84">
        <v>1200</v>
      </c>
    </row>
    <row r="415" spans="1:30">
      <c r="A415" s="77"/>
      <c r="B415" s="79"/>
      <c r="C415" s="71"/>
      <c r="D415" s="25"/>
      <c r="E415" s="25"/>
      <c r="F415" s="25"/>
      <c r="G415" s="25"/>
      <c r="H415" s="60" t="s">
        <v>23</v>
      </c>
      <c r="I415" s="7">
        <f>K415+M415+O415+Q415</f>
        <v>3077.06</v>
      </c>
      <c r="J415" s="7">
        <f>L415+N415+P415+R415</f>
        <v>3077.06</v>
      </c>
      <c r="K415" s="8">
        <v>0</v>
      </c>
      <c r="L415" s="8">
        <v>0</v>
      </c>
      <c r="M415" s="48">
        <v>0</v>
      </c>
      <c r="N415" s="9">
        <v>0</v>
      </c>
      <c r="O415" s="53">
        <v>0</v>
      </c>
      <c r="P415" s="9">
        <v>0</v>
      </c>
      <c r="Q415" s="53">
        <v>3077.06</v>
      </c>
      <c r="R415" s="53">
        <v>3077.06</v>
      </c>
      <c r="S415" s="82"/>
      <c r="T415" s="85"/>
      <c r="U415" s="85"/>
      <c r="V415" s="85"/>
      <c r="W415" s="85"/>
      <c r="X415" s="85"/>
      <c r="Y415" s="85"/>
      <c r="Z415" s="85"/>
      <c r="AA415" s="85"/>
      <c r="AB415" s="85"/>
      <c r="AC415" s="85"/>
      <c r="AD415" s="85"/>
    </row>
    <row r="416" spans="1:30">
      <c r="A416" s="77"/>
      <c r="B416" s="79"/>
      <c r="C416" s="71"/>
      <c r="D416" s="4"/>
      <c r="E416" s="5"/>
      <c r="F416" s="4"/>
      <c r="G416" s="6"/>
      <c r="H416" s="60" t="s">
        <v>27</v>
      </c>
      <c r="I416" s="7">
        <f t="shared" ref="I416:I418" si="325">K416+M416+O416+Q416</f>
        <v>73849.38</v>
      </c>
      <c r="J416" s="7">
        <f t="shared" ref="J416:J418" si="326">L416+N416+P416+R416</f>
        <v>73849.38</v>
      </c>
      <c r="K416" s="7">
        <v>0</v>
      </c>
      <c r="L416" s="8">
        <v>0</v>
      </c>
      <c r="M416" s="48">
        <v>0</v>
      </c>
      <c r="N416" s="48">
        <v>0</v>
      </c>
      <c r="O416" s="53">
        <v>0</v>
      </c>
      <c r="P416" s="48">
        <v>0</v>
      </c>
      <c r="Q416" s="53">
        <v>73849.38</v>
      </c>
      <c r="R416" s="53">
        <v>73849.38</v>
      </c>
      <c r="S416" s="82"/>
      <c r="T416" s="85"/>
      <c r="U416" s="85"/>
      <c r="V416" s="85"/>
      <c r="W416" s="85"/>
      <c r="X416" s="85"/>
      <c r="Y416" s="85"/>
      <c r="Z416" s="85"/>
      <c r="AA416" s="85"/>
      <c r="AB416" s="85"/>
      <c r="AC416" s="85"/>
      <c r="AD416" s="85"/>
    </row>
    <row r="417" spans="1:30">
      <c r="A417" s="77"/>
      <c r="B417" s="79"/>
      <c r="C417" s="71"/>
      <c r="D417" s="4"/>
      <c r="E417" s="5"/>
      <c r="F417" s="4"/>
      <c r="G417" s="6"/>
      <c r="H417" s="60" t="s">
        <v>24</v>
      </c>
      <c r="I417" s="7">
        <f t="shared" si="325"/>
        <v>0</v>
      </c>
      <c r="J417" s="7">
        <f t="shared" si="326"/>
        <v>0</v>
      </c>
      <c r="K417" s="7">
        <v>0</v>
      </c>
      <c r="L417" s="8">
        <v>0</v>
      </c>
      <c r="M417" s="8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82"/>
      <c r="T417" s="85"/>
      <c r="U417" s="85"/>
      <c r="V417" s="85"/>
      <c r="W417" s="85"/>
      <c r="X417" s="85"/>
      <c r="Y417" s="85"/>
      <c r="Z417" s="85"/>
      <c r="AA417" s="85"/>
      <c r="AB417" s="85"/>
      <c r="AC417" s="85"/>
      <c r="AD417" s="85"/>
    </row>
    <row r="418" spans="1:30" ht="21.75" customHeight="1">
      <c r="A418" s="77"/>
      <c r="B418" s="80"/>
      <c r="C418" s="72"/>
      <c r="D418" s="4"/>
      <c r="E418" s="5"/>
      <c r="F418" s="4"/>
      <c r="G418" s="6"/>
      <c r="H418" s="60" t="s">
        <v>25</v>
      </c>
      <c r="I418" s="7">
        <f t="shared" si="325"/>
        <v>0</v>
      </c>
      <c r="J418" s="7">
        <f t="shared" si="326"/>
        <v>0</v>
      </c>
      <c r="K418" s="7">
        <v>0</v>
      </c>
      <c r="L418" s="8">
        <v>0</v>
      </c>
      <c r="M418" s="8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83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</row>
    <row r="419" spans="1:30" s="24" customFormat="1" ht="25.5" customHeight="1">
      <c r="A419" s="77" t="s">
        <v>284</v>
      </c>
      <c r="B419" s="78" t="s">
        <v>282</v>
      </c>
      <c r="C419" s="70">
        <v>502</v>
      </c>
      <c r="D419" s="16" t="s">
        <v>178</v>
      </c>
      <c r="E419" s="17" t="s">
        <v>179</v>
      </c>
      <c r="F419" s="16" t="s">
        <v>182</v>
      </c>
      <c r="G419" s="18">
        <v>19990</v>
      </c>
      <c r="H419" s="60" t="s">
        <v>15</v>
      </c>
      <c r="I419" s="8">
        <f t="shared" ref="I419:R419" si="327">I420+I421+I422+I423</f>
        <v>403861.5</v>
      </c>
      <c r="J419" s="8">
        <f t="shared" si="327"/>
        <v>403861.5</v>
      </c>
      <c r="K419" s="8">
        <f t="shared" si="327"/>
        <v>0</v>
      </c>
      <c r="L419" s="8">
        <f t="shared" si="327"/>
        <v>0</v>
      </c>
      <c r="M419" s="8">
        <f t="shared" si="327"/>
        <v>0</v>
      </c>
      <c r="N419" s="7">
        <f t="shared" si="327"/>
        <v>0</v>
      </c>
      <c r="O419" s="7">
        <f t="shared" si="327"/>
        <v>0</v>
      </c>
      <c r="P419" s="7">
        <f t="shared" si="327"/>
        <v>0</v>
      </c>
      <c r="Q419" s="7">
        <f t="shared" si="327"/>
        <v>403861.5</v>
      </c>
      <c r="R419" s="7">
        <f t="shared" si="327"/>
        <v>403861.5</v>
      </c>
      <c r="S419" s="81" t="s">
        <v>283</v>
      </c>
      <c r="T419" s="84" t="s">
        <v>287</v>
      </c>
      <c r="U419" s="84" t="str">
        <f>W419</f>
        <v>х</v>
      </c>
      <c r="V419" s="84" t="str">
        <f>X419</f>
        <v>х</v>
      </c>
      <c r="W419" s="84" t="s">
        <v>21</v>
      </c>
      <c r="X419" s="84" t="s">
        <v>21</v>
      </c>
      <c r="Y419" s="84" t="s">
        <v>21</v>
      </c>
      <c r="Z419" s="84" t="s">
        <v>21</v>
      </c>
      <c r="AA419" s="84" t="s">
        <v>21</v>
      </c>
      <c r="AB419" s="84" t="s">
        <v>21</v>
      </c>
      <c r="AC419" s="84">
        <v>1300</v>
      </c>
      <c r="AD419" s="84">
        <v>1300</v>
      </c>
    </row>
    <row r="420" spans="1:30">
      <c r="A420" s="77"/>
      <c r="B420" s="79"/>
      <c r="C420" s="71"/>
      <c r="D420" s="25"/>
      <c r="E420" s="25"/>
      <c r="F420" s="25"/>
      <c r="G420" s="25"/>
      <c r="H420" s="60" t="s">
        <v>23</v>
      </c>
      <c r="I420" s="7">
        <f>K420+M420+O420+Q420</f>
        <v>16154.46</v>
      </c>
      <c r="J420" s="7">
        <f>L420+N420+P420+R420</f>
        <v>16154.46</v>
      </c>
      <c r="K420" s="8">
        <v>0</v>
      </c>
      <c r="L420" s="8">
        <v>0</v>
      </c>
      <c r="M420" s="48">
        <v>0</v>
      </c>
      <c r="N420" s="9">
        <v>0</v>
      </c>
      <c r="O420" s="53">
        <v>0</v>
      </c>
      <c r="P420" s="9">
        <v>0</v>
      </c>
      <c r="Q420" s="53">
        <v>16154.46</v>
      </c>
      <c r="R420" s="53">
        <v>16154.46</v>
      </c>
      <c r="S420" s="82"/>
      <c r="T420" s="85"/>
      <c r="U420" s="85"/>
      <c r="V420" s="85"/>
      <c r="W420" s="85"/>
      <c r="X420" s="85"/>
      <c r="Y420" s="85"/>
      <c r="Z420" s="85"/>
      <c r="AA420" s="85"/>
      <c r="AB420" s="85"/>
      <c r="AC420" s="85"/>
      <c r="AD420" s="85"/>
    </row>
    <row r="421" spans="1:30">
      <c r="A421" s="77"/>
      <c r="B421" s="79"/>
      <c r="C421" s="71"/>
      <c r="D421" s="4"/>
      <c r="E421" s="5"/>
      <c r="F421" s="4"/>
      <c r="G421" s="6"/>
      <c r="H421" s="60" t="s">
        <v>27</v>
      </c>
      <c r="I421" s="7">
        <f t="shared" ref="I421:I423" si="328">K421+M421+O421+Q421</f>
        <v>387707.04</v>
      </c>
      <c r="J421" s="7">
        <f t="shared" ref="J421:J423" si="329">L421+N421+P421+R421</f>
        <v>387707.04</v>
      </c>
      <c r="K421" s="7">
        <v>0</v>
      </c>
      <c r="L421" s="8">
        <v>0</v>
      </c>
      <c r="M421" s="48">
        <v>0</v>
      </c>
      <c r="N421" s="48">
        <v>0</v>
      </c>
      <c r="O421" s="53">
        <v>0</v>
      </c>
      <c r="P421" s="48">
        <v>0</v>
      </c>
      <c r="Q421" s="53">
        <v>387707.04</v>
      </c>
      <c r="R421" s="53">
        <v>387707.04</v>
      </c>
      <c r="S421" s="82"/>
      <c r="T421" s="85"/>
      <c r="U421" s="85"/>
      <c r="V421" s="85"/>
      <c r="W421" s="85"/>
      <c r="X421" s="85"/>
      <c r="Y421" s="85"/>
      <c r="Z421" s="85"/>
      <c r="AA421" s="85"/>
      <c r="AB421" s="85"/>
      <c r="AC421" s="85"/>
      <c r="AD421" s="85"/>
    </row>
    <row r="422" spans="1:30">
      <c r="A422" s="77"/>
      <c r="B422" s="79"/>
      <c r="C422" s="71"/>
      <c r="D422" s="4"/>
      <c r="E422" s="5"/>
      <c r="F422" s="4"/>
      <c r="G422" s="6"/>
      <c r="H422" s="60" t="s">
        <v>24</v>
      </c>
      <c r="I422" s="7">
        <f t="shared" si="328"/>
        <v>0</v>
      </c>
      <c r="J422" s="7">
        <f t="shared" si="329"/>
        <v>0</v>
      </c>
      <c r="K422" s="7">
        <v>0</v>
      </c>
      <c r="L422" s="8">
        <v>0</v>
      </c>
      <c r="M422" s="8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82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</row>
    <row r="423" spans="1:30" ht="15.75" customHeight="1">
      <c r="A423" s="77"/>
      <c r="B423" s="80"/>
      <c r="C423" s="72"/>
      <c r="D423" s="4"/>
      <c r="E423" s="5"/>
      <c r="F423" s="4"/>
      <c r="G423" s="6"/>
      <c r="H423" s="60" t="s">
        <v>25</v>
      </c>
      <c r="I423" s="7">
        <f t="shared" si="328"/>
        <v>0</v>
      </c>
      <c r="J423" s="7">
        <f t="shared" si="329"/>
        <v>0</v>
      </c>
      <c r="K423" s="7">
        <v>0</v>
      </c>
      <c r="L423" s="8">
        <v>0</v>
      </c>
      <c r="M423" s="8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83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</row>
    <row r="424" spans="1:30" s="24" customFormat="1" ht="25.5" customHeight="1">
      <c r="A424" s="77" t="s">
        <v>286</v>
      </c>
      <c r="B424" s="78" t="s">
        <v>285</v>
      </c>
      <c r="C424" s="70">
        <v>502</v>
      </c>
      <c r="D424" s="16" t="s">
        <v>178</v>
      </c>
      <c r="E424" s="17" t="s">
        <v>179</v>
      </c>
      <c r="F424" s="16" t="s">
        <v>182</v>
      </c>
      <c r="G424" s="18">
        <v>19990</v>
      </c>
      <c r="H424" s="60" t="s">
        <v>15</v>
      </c>
      <c r="I424" s="8">
        <f t="shared" ref="I424:R424" si="330">I425+I426+I427+I428</f>
        <v>115389</v>
      </c>
      <c r="J424" s="8">
        <f t="shared" si="330"/>
        <v>115389</v>
      </c>
      <c r="K424" s="8">
        <f t="shared" si="330"/>
        <v>0</v>
      </c>
      <c r="L424" s="8">
        <f t="shared" si="330"/>
        <v>0</v>
      </c>
      <c r="M424" s="8">
        <f t="shared" si="330"/>
        <v>0</v>
      </c>
      <c r="N424" s="7">
        <f t="shared" si="330"/>
        <v>0</v>
      </c>
      <c r="O424" s="7">
        <f t="shared" si="330"/>
        <v>0</v>
      </c>
      <c r="P424" s="7">
        <f t="shared" si="330"/>
        <v>0</v>
      </c>
      <c r="Q424" s="7">
        <f t="shared" si="330"/>
        <v>115389</v>
      </c>
      <c r="R424" s="7">
        <f t="shared" si="330"/>
        <v>115389</v>
      </c>
      <c r="S424" s="81" t="s">
        <v>283</v>
      </c>
      <c r="T424" s="84" t="s">
        <v>287</v>
      </c>
      <c r="U424" s="84" t="str">
        <f>W424</f>
        <v>х</v>
      </c>
      <c r="V424" s="84" t="str">
        <f>X424</f>
        <v>х</v>
      </c>
      <c r="W424" s="84" t="s">
        <v>21</v>
      </c>
      <c r="X424" s="84" t="s">
        <v>21</v>
      </c>
      <c r="Y424" s="84" t="s">
        <v>21</v>
      </c>
      <c r="Z424" s="84" t="s">
        <v>21</v>
      </c>
      <c r="AA424" s="84" t="s">
        <v>21</v>
      </c>
      <c r="AB424" s="84" t="s">
        <v>21</v>
      </c>
      <c r="AC424" s="84">
        <v>800</v>
      </c>
      <c r="AD424" s="84">
        <v>800</v>
      </c>
    </row>
    <row r="425" spans="1:30">
      <c r="A425" s="77"/>
      <c r="B425" s="79"/>
      <c r="C425" s="71"/>
      <c r="D425" s="25"/>
      <c r="E425" s="25"/>
      <c r="F425" s="25"/>
      <c r="G425" s="25"/>
      <c r="H425" s="60" t="s">
        <v>23</v>
      </c>
      <c r="I425" s="7">
        <f>K425+M425+O425+Q425</f>
        <v>4615.5600000000004</v>
      </c>
      <c r="J425" s="7">
        <f>L425+N425+P425+R425</f>
        <v>4615.5600000000004</v>
      </c>
      <c r="K425" s="8">
        <v>0</v>
      </c>
      <c r="L425" s="8">
        <v>0</v>
      </c>
      <c r="M425" s="48">
        <v>0</v>
      </c>
      <c r="N425" s="9">
        <v>0</v>
      </c>
      <c r="O425" s="53">
        <v>0</v>
      </c>
      <c r="P425" s="9">
        <v>0</v>
      </c>
      <c r="Q425" s="53">
        <v>4615.5600000000004</v>
      </c>
      <c r="R425" s="53">
        <v>4615.5600000000004</v>
      </c>
      <c r="S425" s="82"/>
      <c r="T425" s="85"/>
      <c r="U425" s="85"/>
      <c r="V425" s="85"/>
      <c r="W425" s="85"/>
      <c r="X425" s="85"/>
      <c r="Y425" s="85"/>
      <c r="Z425" s="85"/>
      <c r="AA425" s="85"/>
      <c r="AB425" s="85"/>
      <c r="AC425" s="85"/>
      <c r="AD425" s="85"/>
    </row>
    <row r="426" spans="1:30">
      <c r="A426" s="77"/>
      <c r="B426" s="79"/>
      <c r="C426" s="71"/>
      <c r="D426" s="4"/>
      <c r="E426" s="5"/>
      <c r="F426" s="4"/>
      <c r="G426" s="6"/>
      <c r="H426" s="60" t="s">
        <v>27</v>
      </c>
      <c r="I426" s="7">
        <f t="shared" ref="I426:I428" si="331">K426+M426+O426+Q426</f>
        <v>110773.44</v>
      </c>
      <c r="J426" s="7">
        <f t="shared" ref="J426:J428" si="332">L426+N426+P426+R426</f>
        <v>110773.44</v>
      </c>
      <c r="K426" s="7">
        <v>0</v>
      </c>
      <c r="L426" s="8">
        <v>0</v>
      </c>
      <c r="M426" s="48">
        <v>0</v>
      </c>
      <c r="N426" s="48">
        <v>0</v>
      </c>
      <c r="O426" s="53">
        <v>0</v>
      </c>
      <c r="P426" s="48">
        <v>0</v>
      </c>
      <c r="Q426" s="53">
        <v>110773.44</v>
      </c>
      <c r="R426" s="53">
        <v>110773.44</v>
      </c>
      <c r="S426" s="82"/>
      <c r="T426" s="85"/>
      <c r="U426" s="85"/>
      <c r="V426" s="85"/>
      <c r="W426" s="85"/>
      <c r="X426" s="85"/>
      <c r="Y426" s="85"/>
      <c r="Z426" s="85"/>
      <c r="AA426" s="85"/>
      <c r="AB426" s="85"/>
      <c r="AC426" s="85"/>
      <c r="AD426" s="85"/>
    </row>
    <row r="427" spans="1:30">
      <c r="A427" s="77"/>
      <c r="B427" s="79"/>
      <c r="C427" s="71"/>
      <c r="D427" s="4"/>
      <c r="E427" s="5"/>
      <c r="F427" s="4"/>
      <c r="G427" s="6"/>
      <c r="H427" s="60" t="s">
        <v>24</v>
      </c>
      <c r="I427" s="7">
        <f t="shared" si="331"/>
        <v>0</v>
      </c>
      <c r="J427" s="7">
        <f t="shared" si="332"/>
        <v>0</v>
      </c>
      <c r="K427" s="7">
        <v>0</v>
      </c>
      <c r="L427" s="8">
        <v>0</v>
      </c>
      <c r="M427" s="8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82"/>
      <c r="T427" s="85"/>
      <c r="U427" s="85"/>
      <c r="V427" s="85"/>
      <c r="W427" s="85"/>
      <c r="X427" s="85"/>
      <c r="Y427" s="85"/>
      <c r="Z427" s="85"/>
      <c r="AA427" s="85"/>
      <c r="AB427" s="85"/>
      <c r="AC427" s="85"/>
      <c r="AD427" s="85"/>
    </row>
    <row r="428" spans="1:30" ht="25.5" customHeight="1">
      <c r="A428" s="77"/>
      <c r="B428" s="80"/>
      <c r="C428" s="72"/>
      <c r="D428" s="4"/>
      <c r="E428" s="5"/>
      <c r="F428" s="4"/>
      <c r="G428" s="6"/>
      <c r="H428" s="60" t="s">
        <v>25</v>
      </c>
      <c r="I428" s="7">
        <f t="shared" si="331"/>
        <v>0</v>
      </c>
      <c r="J428" s="7">
        <f t="shared" si="332"/>
        <v>0</v>
      </c>
      <c r="K428" s="7">
        <v>0</v>
      </c>
      <c r="L428" s="8">
        <v>0</v>
      </c>
      <c r="M428" s="8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83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</row>
    <row r="429" spans="1:30" s="24" customFormat="1" ht="25.5" customHeight="1">
      <c r="A429" s="77" t="s">
        <v>289</v>
      </c>
      <c r="B429" s="78" t="s">
        <v>288</v>
      </c>
      <c r="C429" s="70">
        <v>502</v>
      </c>
      <c r="D429" s="16" t="s">
        <v>178</v>
      </c>
      <c r="E429" s="17" t="s">
        <v>179</v>
      </c>
      <c r="F429" s="16" t="s">
        <v>182</v>
      </c>
      <c r="G429" s="18">
        <v>19990</v>
      </c>
      <c r="H429" s="60" t="s">
        <v>15</v>
      </c>
      <c r="I429" s="8">
        <f t="shared" ref="I429:R429" si="333">I430+I431+I432+I433</f>
        <v>76926</v>
      </c>
      <c r="J429" s="8">
        <f t="shared" si="333"/>
        <v>76926</v>
      </c>
      <c r="K429" s="8">
        <f t="shared" si="333"/>
        <v>0</v>
      </c>
      <c r="L429" s="8">
        <f t="shared" si="333"/>
        <v>0</v>
      </c>
      <c r="M429" s="8">
        <f t="shared" si="333"/>
        <v>0</v>
      </c>
      <c r="N429" s="7">
        <f t="shared" si="333"/>
        <v>0</v>
      </c>
      <c r="O429" s="7">
        <f t="shared" si="333"/>
        <v>0</v>
      </c>
      <c r="P429" s="7">
        <f t="shared" si="333"/>
        <v>0</v>
      </c>
      <c r="Q429" s="7">
        <f t="shared" si="333"/>
        <v>76926</v>
      </c>
      <c r="R429" s="7">
        <f t="shared" si="333"/>
        <v>76926</v>
      </c>
      <c r="S429" s="81" t="s">
        <v>283</v>
      </c>
      <c r="T429" s="84" t="s">
        <v>287</v>
      </c>
      <c r="U429" s="84" t="str">
        <f>W429</f>
        <v>х</v>
      </c>
      <c r="V429" s="84" t="str">
        <f>X429</f>
        <v>х</v>
      </c>
      <c r="W429" s="84" t="s">
        <v>21</v>
      </c>
      <c r="X429" s="84" t="s">
        <v>21</v>
      </c>
      <c r="Y429" s="84" t="s">
        <v>21</v>
      </c>
      <c r="Z429" s="84" t="s">
        <v>21</v>
      </c>
      <c r="AA429" s="84" t="s">
        <v>21</v>
      </c>
      <c r="AB429" s="84" t="s">
        <v>21</v>
      </c>
      <c r="AC429" s="84">
        <v>500</v>
      </c>
      <c r="AD429" s="84">
        <v>500</v>
      </c>
    </row>
    <row r="430" spans="1:30">
      <c r="A430" s="77"/>
      <c r="B430" s="79"/>
      <c r="C430" s="71"/>
      <c r="D430" s="25"/>
      <c r="E430" s="25"/>
      <c r="F430" s="25"/>
      <c r="G430" s="25"/>
      <c r="H430" s="60" t="s">
        <v>23</v>
      </c>
      <c r="I430" s="7">
        <f>K430+M430+O430+Q430</f>
        <v>3077.04</v>
      </c>
      <c r="J430" s="7">
        <f>L430+N430+P430+R430</f>
        <v>3077.04</v>
      </c>
      <c r="K430" s="8">
        <v>0</v>
      </c>
      <c r="L430" s="8">
        <v>0</v>
      </c>
      <c r="M430" s="48">
        <v>0</v>
      </c>
      <c r="N430" s="9">
        <v>0</v>
      </c>
      <c r="O430" s="53">
        <v>0</v>
      </c>
      <c r="P430" s="9">
        <v>0</v>
      </c>
      <c r="Q430" s="53">
        <v>3077.04</v>
      </c>
      <c r="R430" s="53">
        <v>3077.04</v>
      </c>
      <c r="S430" s="82"/>
      <c r="T430" s="85"/>
      <c r="U430" s="85"/>
      <c r="V430" s="85"/>
      <c r="W430" s="85"/>
      <c r="X430" s="85"/>
      <c r="Y430" s="85"/>
      <c r="Z430" s="85"/>
      <c r="AA430" s="85"/>
      <c r="AB430" s="85"/>
      <c r="AC430" s="85"/>
      <c r="AD430" s="85"/>
    </row>
    <row r="431" spans="1:30">
      <c r="A431" s="77"/>
      <c r="B431" s="79"/>
      <c r="C431" s="71"/>
      <c r="D431" s="4"/>
      <c r="E431" s="5"/>
      <c r="F431" s="4"/>
      <c r="G431" s="6"/>
      <c r="H431" s="60" t="s">
        <v>27</v>
      </c>
      <c r="I431" s="7">
        <f t="shared" ref="I431:I433" si="334">K431+M431+O431+Q431</f>
        <v>73848.960000000006</v>
      </c>
      <c r="J431" s="7">
        <f t="shared" ref="J431:J433" si="335">L431+N431+P431+R431</f>
        <v>73848.960000000006</v>
      </c>
      <c r="K431" s="7">
        <v>0</v>
      </c>
      <c r="L431" s="8">
        <v>0</v>
      </c>
      <c r="M431" s="48">
        <v>0</v>
      </c>
      <c r="N431" s="48">
        <v>0</v>
      </c>
      <c r="O431" s="53">
        <v>0</v>
      </c>
      <c r="P431" s="48">
        <v>0</v>
      </c>
      <c r="Q431" s="53">
        <v>73848.960000000006</v>
      </c>
      <c r="R431" s="53">
        <v>73848.960000000006</v>
      </c>
      <c r="S431" s="82"/>
      <c r="T431" s="85"/>
      <c r="U431" s="85"/>
      <c r="V431" s="85"/>
      <c r="W431" s="85"/>
      <c r="X431" s="85"/>
      <c r="Y431" s="85"/>
      <c r="Z431" s="85"/>
      <c r="AA431" s="85"/>
      <c r="AB431" s="85"/>
      <c r="AC431" s="85"/>
      <c r="AD431" s="85"/>
    </row>
    <row r="432" spans="1:30">
      <c r="A432" s="77"/>
      <c r="B432" s="79"/>
      <c r="C432" s="71"/>
      <c r="D432" s="4"/>
      <c r="E432" s="5"/>
      <c r="F432" s="4"/>
      <c r="G432" s="6"/>
      <c r="H432" s="60" t="s">
        <v>24</v>
      </c>
      <c r="I432" s="7">
        <f t="shared" si="334"/>
        <v>0</v>
      </c>
      <c r="J432" s="7">
        <f t="shared" si="335"/>
        <v>0</v>
      </c>
      <c r="K432" s="7">
        <v>0</v>
      </c>
      <c r="L432" s="8">
        <v>0</v>
      </c>
      <c r="M432" s="8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82"/>
      <c r="T432" s="85"/>
      <c r="U432" s="85"/>
      <c r="V432" s="85"/>
      <c r="W432" s="85"/>
      <c r="X432" s="85"/>
      <c r="Y432" s="85"/>
      <c r="Z432" s="85"/>
      <c r="AA432" s="85"/>
      <c r="AB432" s="85"/>
      <c r="AC432" s="85"/>
      <c r="AD432" s="85"/>
    </row>
    <row r="433" spans="1:30" ht="25.5" customHeight="1">
      <c r="A433" s="77"/>
      <c r="B433" s="80"/>
      <c r="C433" s="72"/>
      <c r="D433" s="4"/>
      <c r="E433" s="5"/>
      <c r="F433" s="4"/>
      <c r="G433" s="6"/>
      <c r="H433" s="60" t="s">
        <v>25</v>
      </c>
      <c r="I433" s="7">
        <f t="shared" si="334"/>
        <v>0</v>
      </c>
      <c r="J433" s="7">
        <f t="shared" si="335"/>
        <v>0</v>
      </c>
      <c r="K433" s="7">
        <v>0</v>
      </c>
      <c r="L433" s="8">
        <v>0</v>
      </c>
      <c r="M433" s="8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83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</row>
    <row r="434" spans="1:30" s="24" customFormat="1" ht="25.5" customHeight="1">
      <c r="A434" s="77" t="s">
        <v>291</v>
      </c>
      <c r="B434" s="78" t="s">
        <v>290</v>
      </c>
      <c r="C434" s="70">
        <v>502</v>
      </c>
      <c r="D434" s="16" t="s">
        <v>178</v>
      </c>
      <c r="E434" s="17" t="s">
        <v>179</v>
      </c>
      <c r="F434" s="16" t="s">
        <v>182</v>
      </c>
      <c r="G434" s="18">
        <v>70070</v>
      </c>
      <c r="H434" s="60" t="s">
        <v>15</v>
      </c>
      <c r="I434" s="8">
        <f t="shared" ref="I434:R434" si="336">I435+I436+I437+I438</f>
        <v>442682.91</v>
      </c>
      <c r="J434" s="8">
        <f t="shared" si="336"/>
        <v>442682.91</v>
      </c>
      <c r="K434" s="8">
        <f t="shared" si="336"/>
        <v>0</v>
      </c>
      <c r="L434" s="8">
        <f t="shared" si="336"/>
        <v>0</v>
      </c>
      <c r="M434" s="8">
        <f t="shared" si="336"/>
        <v>0</v>
      </c>
      <c r="N434" s="7">
        <f t="shared" si="336"/>
        <v>0</v>
      </c>
      <c r="O434" s="7">
        <f t="shared" si="336"/>
        <v>0</v>
      </c>
      <c r="P434" s="7">
        <f t="shared" si="336"/>
        <v>0</v>
      </c>
      <c r="Q434" s="7">
        <f t="shared" si="336"/>
        <v>442682.91</v>
      </c>
      <c r="R434" s="7">
        <f t="shared" si="336"/>
        <v>442682.91</v>
      </c>
      <c r="S434" s="81" t="s">
        <v>293</v>
      </c>
      <c r="T434" s="84" t="s">
        <v>292</v>
      </c>
      <c r="U434" s="84" t="str">
        <f>W434</f>
        <v>х</v>
      </c>
      <c r="V434" s="84" t="str">
        <f>X434</f>
        <v>х</v>
      </c>
      <c r="W434" s="84" t="s">
        <v>21</v>
      </c>
      <c r="X434" s="84" t="s">
        <v>21</v>
      </c>
      <c r="Y434" s="84" t="s">
        <v>21</v>
      </c>
      <c r="Z434" s="84" t="s">
        <v>21</v>
      </c>
      <c r="AA434" s="84" t="s">
        <v>21</v>
      </c>
      <c r="AB434" s="84" t="s">
        <v>21</v>
      </c>
      <c r="AC434" s="84">
        <v>1</v>
      </c>
      <c r="AD434" s="84">
        <v>1</v>
      </c>
    </row>
    <row r="435" spans="1:30">
      <c r="A435" s="77"/>
      <c r="B435" s="79"/>
      <c r="C435" s="71"/>
      <c r="D435" s="25"/>
      <c r="E435" s="25"/>
      <c r="F435" s="25"/>
      <c r="G435" s="25"/>
      <c r="H435" s="60" t="s">
        <v>23</v>
      </c>
      <c r="I435" s="7">
        <f>K435+M435+O435+Q435</f>
        <v>86871.55</v>
      </c>
      <c r="J435" s="7">
        <f>L435+N435+P435+R435</f>
        <v>86871.55</v>
      </c>
      <c r="K435" s="8">
        <v>0</v>
      </c>
      <c r="L435" s="8">
        <v>0</v>
      </c>
      <c r="M435" s="48">
        <v>0</v>
      </c>
      <c r="N435" s="9">
        <v>0</v>
      </c>
      <c r="O435" s="53">
        <v>0</v>
      </c>
      <c r="P435" s="9">
        <v>0</v>
      </c>
      <c r="Q435" s="53">
        <v>86871.55</v>
      </c>
      <c r="R435" s="53">
        <v>86871.55</v>
      </c>
      <c r="S435" s="82"/>
      <c r="T435" s="85"/>
      <c r="U435" s="85"/>
      <c r="V435" s="85"/>
      <c r="W435" s="85"/>
      <c r="X435" s="85"/>
      <c r="Y435" s="85"/>
      <c r="Z435" s="85"/>
      <c r="AA435" s="85"/>
      <c r="AB435" s="85"/>
      <c r="AC435" s="85"/>
      <c r="AD435" s="85"/>
    </row>
    <row r="436" spans="1:30">
      <c r="A436" s="77"/>
      <c r="B436" s="79"/>
      <c r="C436" s="71"/>
      <c r="D436" s="4"/>
      <c r="E436" s="5"/>
      <c r="F436" s="4"/>
      <c r="G436" s="6"/>
      <c r="H436" s="60" t="s">
        <v>27</v>
      </c>
      <c r="I436" s="7">
        <f t="shared" ref="I436:I438" si="337">K436+M436+O436+Q436</f>
        <v>355811.36</v>
      </c>
      <c r="J436" s="7">
        <f t="shared" ref="J436:J438" si="338">L436+N436+P436+R436</f>
        <v>355811.36</v>
      </c>
      <c r="K436" s="7">
        <v>0</v>
      </c>
      <c r="L436" s="8">
        <v>0</v>
      </c>
      <c r="M436" s="48">
        <v>0</v>
      </c>
      <c r="N436" s="48">
        <v>0</v>
      </c>
      <c r="O436" s="53">
        <v>0</v>
      </c>
      <c r="P436" s="48">
        <v>0</v>
      </c>
      <c r="Q436" s="53">
        <v>355811.36</v>
      </c>
      <c r="R436" s="53">
        <v>355811.36</v>
      </c>
      <c r="S436" s="82"/>
      <c r="T436" s="85"/>
      <c r="U436" s="85"/>
      <c r="V436" s="85"/>
      <c r="W436" s="85"/>
      <c r="X436" s="85"/>
      <c r="Y436" s="85"/>
      <c r="Z436" s="85"/>
      <c r="AA436" s="85"/>
      <c r="AB436" s="85"/>
      <c r="AC436" s="85"/>
      <c r="AD436" s="85"/>
    </row>
    <row r="437" spans="1:30">
      <c r="A437" s="77"/>
      <c r="B437" s="79"/>
      <c r="C437" s="71"/>
      <c r="D437" s="4"/>
      <c r="E437" s="5"/>
      <c r="F437" s="4"/>
      <c r="G437" s="6"/>
      <c r="H437" s="60" t="s">
        <v>24</v>
      </c>
      <c r="I437" s="7">
        <f t="shared" si="337"/>
        <v>0</v>
      </c>
      <c r="J437" s="7">
        <f t="shared" si="338"/>
        <v>0</v>
      </c>
      <c r="K437" s="7">
        <v>0</v>
      </c>
      <c r="L437" s="8">
        <v>0</v>
      </c>
      <c r="M437" s="8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82"/>
      <c r="T437" s="85"/>
      <c r="U437" s="85"/>
      <c r="V437" s="85"/>
      <c r="W437" s="85"/>
      <c r="X437" s="85"/>
      <c r="Y437" s="85"/>
      <c r="Z437" s="85"/>
      <c r="AA437" s="85"/>
      <c r="AB437" s="85"/>
      <c r="AC437" s="85"/>
      <c r="AD437" s="85"/>
    </row>
    <row r="438" spans="1:30" ht="25.5" customHeight="1">
      <c r="A438" s="77"/>
      <c r="B438" s="80"/>
      <c r="C438" s="72"/>
      <c r="D438" s="4"/>
      <c r="E438" s="5"/>
      <c r="F438" s="4"/>
      <c r="G438" s="6"/>
      <c r="H438" s="60" t="s">
        <v>25</v>
      </c>
      <c r="I438" s="7">
        <f t="shared" si="337"/>
        <v>0</v>
      </c>
      <c r="J438" s="7">
        <f t="shared" si="338"/>
        <v>0</v>
      </c>
      <c r="K438" s="7">
        <v>0</v>
      </c>
      <c r="L438" s="8">
        <v>0</v>
      </c>
      <c r="M438" s="8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83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</row>
    <row r="439" spans="1:30" s="24" customFormat="1" ht="25.5" customHeight="1">
      <c r="A439" s="77" t="s">
        <v>295</v>
      </c>
      <c r="B439" s="78" t="s">
        <v>294</v>
      </c>
      <c r="C439" s="70">
        <v>502</v>
      </c>
      <c r="D439" s="16" t="s">
        <v>178</v>
      </c>
      <c r="E439" s="17" t="s">
        <v>179</v>
      </c>
      <c r="F439" s="16" t="s">
        <v>182</v>
      </c>
      <c r="G439" s="18">
        <v>70070</v>
      </c>
      <c r="H439" s="64" t="s">
        <v>15</v>
      </c>
      <c r="I439" s="8">
        <f t="shared" ref="I439:R439" si="339">I440+I441+I442+I443</f>
        <v>145017.22</v>
      </c>
      <c r="J439" s="8">
        <f t="shared" si="339"/>
        <v>145017.22</v>
      </c>
      <c r="K439" s="8">
        <f t="shared" si="339"/>
        <v>0</v>
      </c>
      <c r="L439" s="8">
        <f t="shared" si="339"/>
        <v>0</v>
      </c>
      <c r="M439" s="8">
        <f t="shared" si="339"/>
        <v>0</v>
      </c>
      <c r="N439" s="7">
        <f t="shared" si="339"/>
        <v>0</v>
      </c>
      <c r="O439" s="7">
        <f t="shared" si="339"/>
        <v>0</v>
      </c>
      <c r="P439" s="7">
        <f t="shared" si="339"/>
        <v>0</v>
      </c>
      <c r="Q439" s="7">
        <f t="shared" si="339"/>
        <v>145017.22</v>
      </c>
      <c r="R439" s="7">
        <f t="shared" si="339"/>
        <v>145017.22</v>
      </c>
      <c r="S439" s="81" t="s">
        <v>293</v>
      </c>
      <c r="T439" s="84" t="s">
        <v>292</v>
      </c>
      <c r="U439" s="84" t="str">
        <f>W439</f>
        <v>х</v>
      </c>
      <c r="V439" s="84" t="str">
        <f>X439</f>
        <v>х</v>
      </c>
      <c r="W439" s="84" t="s">
        <v>21</v>
      </c>
      <c r="X439" s="84" t="s">
        <v>21</v>
      </c>
      <c r="Y439" s="84" t="s">
        <v>21</v>
      </c>
      <c r="Z439" s="84" t="s">
        <v>21</v>
      </c>
      <c r="AA439" s="84" t="s">
        <v>21</v>
      </c>
      <c r="AB439" s="84" t="s">
        <v>21</v>
      </c>
      <c r="AC439" s="84">
        <v>1</v>
      </c>
      <c r="AD439" s="84">
        <v>1</v>
      </c>
    </row>
    <row r="440" spans="1:30">
      <c r="A440" s="77"/>
      <c r="B440" s="79"/>
      <c r="C440" s="71"/>
      <c r="D440" s="25"/>
      <c r="E440" s="25"/>
      <c r="F440" s="25"/>
      <c r="G440" s="25"/>
      <c r="H440" s="64" t="s">
        <v>23</v>
      </c>
      <c r="I440" s="7">
        <f>K440+M440+O440+Q440</f>
        <v>41094.99</v>
      </c>
      <c r="J440" s="7">
        <f>L440+N440+P440+R440</f>
        <v>41094.99</v>
      </c>
      <c r="K440" s="8">
        <v>0</v>
      </c>
      <c r="L440" s="8">
        <v>0</v>
      </c>
      <c r="M440" s="48">
        <v>0</v>
      </c>
      <c r="N440" s="9">
        <v>0</v>
      </c>
      <c r="O440" s="53">
        <v>0</v>
      </c>
      <c r="P440" s="9">
        <v>0</v>
      </c>
      <c r="Q440" s="53">
        <v>41094.99</v>
      </c>
      <c r="R440" s="53">
        <v>41094.99</v>
      </c>
      <c r="S440" s="82"/>
      <c r="T440" s="85"/>
      <c r="U440" s="85"/>
      <c r="V440" s="85"/>
      <c r="W440" s="85"/>
      <c r="X440" s="85"/>
      <c r="Y440" s="85"/>
      <c r="Z440" s="85"/>
      <c r="AA440" s="85"/>
      <c r="AB440" s="85"/>
      <c r="AC440" s="85"/>
      <c r="AD440" s="85"/>
    </row>
    <row r="441" spans="1:30">
      <c r="A441" s="77"/>
      <c r="B441" s="79"/>
      <c r="C441" s="71"/>
      <c r="D441" s="4"/>
      <c r="E441" s="5"/>
      <c r="F441" s="4"/>
      <c r="G441" s="6"/>
      <c r="H441" s="64" t="s">
        <v>27</v>
      </c>
      <c r="I441" s="7">
        <f t="shared" ref="I441:I443" si="340">K441+M441+O441+Q441</f>
        <v>103922.23</v>
      </c>
      <c r="J441" s="7">
        <f t="shared" ref="J441:J443" si="341">L441+N441+P441+R441</f>
        <v>103922.23</v>
      </c>
      <c r="K441" s="7">
        <v>0</v>
      </c>
      <c r="L441" s="8">
        <v>0</v>
      </c>
      <c r="M441" s="48">
        <v>0</v>
      </c>
      <c r="N441" s="48">
        <v>0</v>
      </c>
      <c r="O441" s="53">
        <v>0</v>
      </c>
      <c r="P441" s="48">
        <v>0</v>
      </c>
      <c r="Q441" s="53">
        <v>103922.23</v>
      </c>
      <c r="R441" s="53">
        <v>103922.23</v>
      </c>
      <c r="S441" s="82"/>
      <c r="T441" s="85"/>
      <c r="U441" s="85"/>
      <c r="V441" s="85"/>
      <c r="W441" s="85"/>
      <c r="X441" s="85"/>
      <c r="Y441" s="85"/>
      <c r="Z441" s="85"/>
      <c r="AA441" s="85"/>
      <c r="AB441" s="85"/>
      <c r="AC441" s="85"/>
      <c r="AD441" s="85"/>
    </row>
    <row r="442" spans="1:30">
      <c r="A442" s="77"/>
      <c r="B442" s="79"/>
      <c r="C442" s="71"/>
      <c r="D442" s="4"/>
      <c r="E442" s="5"/>
      <c r="F442" s="4"/>
      <c r="G442" s="6"/>
      <c r="H442" s="64" t="s">
        <v>24</v>
      </c>
      <c r="I442" s="7">
        <f t="shared" si="340"/>
        <v>0</v>
      </c>
      <c r="J442" s="7">
        <f t="shared" si="341"/>
        <v>0</v>
      </c>
      <c r="K442" s="7">
        <v>0</v>
      </c>
      <c r="L442" s="8">
        <v>0</v>
      </c>
      <c r="M442" s="8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82"/>
      <c r="T442" s="85"/>
      <c r="U442" s="85"/>
      <c r="V442" s="85"/>
      <c r="W442" s="85"/>
      <c r="X442" s="85"/>
      <c r="Y442" s="85"/>
      <c r="Z442" s="85"/>
      <c r="AA442" s="85"/>
      <c r="AB442" s="85"/>
      <c r="AC442" s="85"/>
      <c r="AD442" s="85"/>
    </row>
    <row r="443" spans="1:30" ht="25.5" customHeight="1">
      <c r="A443" s="77"/>
      <c r="B443" s="80"/>
      <c r="C443" s="72"/>
      <c r="D443" s="4"/>
      <c r="E443" s="5"/>
      <c r="F443" s="4"/>
      <c r="G443" s="6"/>
      <c r="H443" s="64" t="s">
        <v>25</v>
      </c>
      <c r="I443" s="7">
        <f t="shared" si="340"/>
        <v>0</v>
      </c>
      <c r="J443" s="7">
        <f t="shared" si="341"/>
        <v>0</v>
      </c>
      <c r="K443" s="7">
        <v>0</v>
      </c>
      <c r="L443" s="8">
        <v>0</v>
      </c>
      <c r="M443" s="8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83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</row>
    <row r="444" spans="1:30" s="24" customFormat="1" ht="25.5" customHeight="1">
      <c r="A444" s="77" t="s">
        <v>297</v>
      </c>
      <c r="B444" s="78" t="s">
        <v>296</v>
      </c>
      <c r="C444" s="70">
        <v>502</v>
      </c>
      <c r="D444" s="16" t="s">
        <v>178</v>
      </c>
      <c r="E444" s="17" t="s">
        <v>179</v>
      </c>
      <c r="F444" s="16" t="s">
        <v>182</v>
      </c>
      <c r="G444" s="18">
        <v>70070</v>
      </c>
      <c r="H444" s="64" t="s">
        <v>15</v>
      </c>
      <c r="I444" s="8">
        <f t="shared" ref="I444:R444" si="342">I445+I446+I447+I448</f>
        <v>157491.39000000001</v>
      </c>
      <c r="J444" s="8">
        <f t="shared" si="342"/>
        <v>157491.39000000001</v>
      </c>
      <c r="K444" s="8">
        <f t="shared" si="342"/>
        <v>0</v>
      </c>
      <c r="L444" s="8">
        <f t="shared" si="342"/>
        <v>0</v>
      </c>
      <c r="M444" s="8">
        <f t="shared" si="342"/>
        <v>0</v>
      </c>
      <c r="N444" s="7">
        <f t="shared" si="342"/>
        <v>0</v>
      </c>
      <c r="O444" s="7">
        <f t="shared" si="342"/>
        <v>0</v>
      </c>
      <c r="P444" s="7">
        <f t="shared" si="342"/>
        <v>0</v>
      </c>
      <c r="Q444" s="7">
        <f t="shared" si="342"/>
        <v>157491.39000000001</v>
      </c>
      <c r="R444" s="7">
        <f t="shared" si="342"/>
        <v>157491.39000000001</v>
      </c>
      <c r="S444" s="81" t="s">
        <v>293</v>
      </c>
      <c r="T444" s="84" t="s">
        <v>292</v>
      </c>
      <c r="U444" s="84" t="str">
        <f>W444</f>
        <v>х</v>
      </c>
      <c r="V444" s="84" t="str">
        <f>X444</f>
        <v>х</v>
      </c>
      <c r="W444" s="84" t="s">
        <v>21</v>
      </c>
      <c r="X444" s="84" t="s">
        <v>21</v>
      </c>
      <c r="Y444" s="84" t="s">
        <v>21</v>
      </c>
      <c r="Z444" s="84" t="s">
        <v>21</v>
      </c>
      <c r="AA444" s="84" t="s">
        <v>21</v>
      </c>
      <c r="AB444" s="84" t="s">
        <v>21</v>
      </c>
      <c r="AC444" s="84">
        <v>1</v>
      </c>
      <c r="AD444" s="84">
        <v>1</v>
      </c>
    </row>
    <row r="445" spans="1:30">
      <c r="A445" s="77"/>
      <c r="B445" s="79"/>
      <c r="C445" s="71"/>
      <c r="D445" s="25"/>
      <c r="E445" s="25"/>
      <c r="F445" s="25"/>
      <c r="G445" s="25"/>
      <c r="H445" s="64" t="s">
        <v>23</v>
      </c>
      <c r="I445" s="7">
        <f>K445+M445+O445+Q445</f>
        <v>44628.62</v>
      </c>
      <c r="J445" s="7">
        <f>L445+N445+P445+R445</f>
        <v>44628.62</v>
      </c>
      <c r="K445" s="8">
        <v>0</v>
      </c>
      <c r="L445" s="8">
        <v>0</v>
      </c>
      <c r="M445" s="48">
        <v>0</v>
      </c>
      <c r="N445" s="9">
        <v>0</v>
      </c>
      <c r="O445" s="53">
        <v>0</v>
      </c>
      <c r="P445" s="9">
        <v>0</v>
      </c>
      <c r="Q445" s="53">
        <v>44628.62</v>
      </c>
      <c r="R445" s="53">
        <v>44628.62</v>
      </c>
      <c r="S445" s="82"/>
      <c r="T445" s="85"/>
      <c r="U445" s="85"/>
      <c r="V445" s="85"/>
      <c r="W445" s="85"/>
      <c r="X445" s="85"/>
      <c r="Y445" s="85"/>
      <c r="Z445" s="85"/>
      <c r="AA445" s="85"/>
      <c r="AB445" s="85"/>
      <c r="AC445" s="85"/>
      <c r="AD445" s="85"/>
    </row>
    <row r="446" spans="1:30">
      <c r="A446" s="77"/>
      <c r="B446" s="79"/>
      <c r="C446" s="71"/>
      <c r="D446" s="4"/>
      <c r="E446" s="5"/>
      <c r="F446" s="4"/>
      <c r="G446" s="6"/>
      <c r="H446" s="64" t="s">
        <v>27</v>
      </c>
      <c r="I446" s="7">
        <f t="shared" ref="I446:I448" si="343">K446+M446+O446+Q446</f>
        <v>112862.77</v>
      </c>
      <c r="J446" s="7">
        <f t="shared" ref="J446:J448" si="344">L446+N446+P446+R446</f>
        <v>112862.77</v>
      </c>
      <c r="K446" s="7">
        <v>0</v>
      </c>
      <c r="L446" s="8">
        <v>0</v>
      </c>
      <c r="M446" s="48">
        <v>0</v>
      </c>
      <c r="N446" s="48">
        <v>0</v>
      </c>
      <c r="O446" s="53">
        <v>0</v>
      </c>
      <c r="P446" s="48">
        <v>0</v>
      </c>
      <c r="Q446" s="53">
        <v>112862.77</v>
      </c>
      <c r="R446" s="53">
        <v>112862.77</v>
      </c>
      <c r="S446" s="82"/>
      <c r="T446" s="85"/>
      <c r="U446" s="85"/>
      <c r="V446" s="85"/>
      <c r="W446" s="85"/>
      <c r="X446" s="85"/>
      <c r="Y446" s="85"/>
      <c r="Z446" s="85"/>
      <c r="AA446" s="85"/>
      <c r="AB446" s="85"/>
      <c r="AC446" s="85"/>
      <c r="AD446" s="85"/>
    </row>
    <row r="447" spans="1:30">
      <c r="A447" s="77"/>
      <c r="B447" s="79"/>
      <c r="C447" s="71"/>
      <c r="D447" s="4"/>
      <c r="E447" s="5"/>
      <c r="F447" s="4"/>
      <c r="G447" s="6"/>
      <c r="H447" s="64" t="s">
        <v>24</v>
      </c>
      <c r="I447" s="7">
        <f t="shared" si="343"/>
        <v>0</v>
      </c>
      <c r="J447" s="7">
        <f t="shared" si="344"/>
        <v>0</v>
      </c>
      <c r="K447" s="7">
        <v>0</v>
      </c>
      <c r="L447" s="8">
        <v>0</v>
      </c>
      <c r="M447" s="8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82"/>
      <c r="T447" s="85"/>
      <c r="U447" s="85"/>
      <c r="V447" s="85"/>
      <c r="W447" s="85"/>
      <c r="X447" s="85"/>
      <c r="Y447" s="85"/>
      <c r="Z447" s="85"/>
      <c r="AA447" s="85"/>
      <c r="AB447" s="85"/>
      <c r="AC447" s="85"/>
      <c r="AD447" s="85"/>
    </row>
    <row r="448" spans="1:30" ht="25.5" customHeight="1">
      <c r="A448" s="77"/>
      <c r="B448" s="80"/>
      <c r="C448" s="72"/>
      <c r="D448" s="4"/>
      <c r="E448" s="5"/>
      <c r="F448" s="4"/>
      <c r="G448" s="6"/>
      <c r="H448" s="64" t="s">
        <v>25</v>
      </c>
      <c r="I448" s="7">
        <f t="shared" si="343"/>
        <v>0</v>
      </c>
      <c r="J448" s="7">
        <f t="shared" si="344"/>
        <v>0</v>
      </c>
      <c r="K448" s="7">
        <v>0</v>
      </c>
      <c r="L448" s="8">
        <v>0</v>
      </c>
      <c r="M448" s="8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83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</row>
    <row r="449" spans="1:30" s="24" customFormat="1" ht="25.5" customHeight="1">
      <c r="A449" s="77" t="s">
        <v>299</v>
      </c>
      <c r="B449" s="78" t="s">
        <v>298</v>
      </c>
      <c r="C449" s="70">
        <v>502</v>
      </c>
      <c r="D449" s="16" t="s">
        <v>178</v>
      </c>
      <c r="E449" s="17" t="s">
        <v>179</v>
      </c>
      <c r="F449" s="16" t="s">
        <v>182</v>
      </c>
      <c r="G449" s="18">
        <v>70070</v>
      </c>
      <c r="H449" s="64" t="s">
        <v>15</v>
      </c>
      <c r="I449" s="8">
        <f t="shared" ref="I449:R449" si="345">I450+I451+I452+I453</f>
        <v>157491.39000000001</v>
      </c>
      <c r="J449" s="8">
        <f t="shared" si="345"/>
        <v>157491.39000000001</v>
      </c>
      <c r="K449" s="8">
        <f t="shared" si="345"/>
        <v>0</v>
      </c>
      <c r="L449" s="8">
        <f t="shared" si="345"/>
        <v>0</v>
      </c>
      <c r="M449" s="8">
        <f t="shared" si="345"/>
        <v>0</v>
      </c>
      <c r="N449" s="7">
        <f t="shared" si="345"/>
        <v>0</v>
      </c>
      <c r="O449" s="7">
        <f t="shared" si="345"/>
        <v>0</v>
      </c>
      <c r="P449" s="7">
        <f t="shared" si="345"/>
        <v>0</v>
      </c>
      <c r="Q449" s="7">
        <f t="shared" si="345"/>
        <v>157491.39000000001</v>
      </c>
      <c r="R449" s="7">
        <f t="shared" si="345"/>
        <v>157491.39000000001</v>
      </c>
      <c r="S449" s="81" t="s">
        <v>293</v>
      </c>
      <c r="T449" s="84" t="s">
        <v>292</v>
      </c>
      <c r="U449" s="84" t="str">
        <f>W449</f>
        <v>х</v>
      </c>
      <c r="V449" s="84" t="str">
        <f>X449</f>
        <v>х</v>
      </c>
      <c r="W449" s="84" t="s">
        <v>21</v>
      </c>
      <c r="X449" s="84" t="s">
        <v>21</v>
      </c>
      <c r="Y449" s="84" t="s">
        <v>21</v>
      </c>
      <c r="Z449" s="84" t="s">
        <v>21</v>
      </c>
      <c r="AA449" s="84" t="s">
        <v>21</v>
      </c>
      <c r="AB449" s="84" t="s">
        <v>21</v>
      </c>
      <c r="AC449" s="84">
        <v>1</v>
      </c>
      <c r="AD449" s="84">
        <v>1</v>
      </c>
    </row>
    <row r="450" spans="1:30">
      <c r="A450" s="77"/>
      <c r="B450" s="79"/>
      <c r="C450" s="71"/>
      <c r="D450" s="25"/>
      <c r="E450" s="25"/>
      <c r="F450" s="25"/>
      <c r="G450" s="25"/>
      <c r="H450" s="64" t="s">
        <v>23</v>
      </c>
      <c r="I450" s="7">
        <f>K450+M450+O450+Q450</f>
        <v>44628.62</v>
      </c>
      <c r="J450" s="7">
        <f>L450+N450+P450+R450</f>
        <v>44628.62</v>
      </c>
      <c r="K450" s="8">
        <v>0</v>
      </c>
      <c r="L450" s="8">
        <v>0</v>
      </c>
      <c r="M450" s="48">
        <v>0</v>
      </c>
      <c r="N450" s="9">
        <v>0</v>
      </c>
      <c r="O450" s="53">
        <v>0</v>
      </c>
      <c r="P450" s="9">
        <v>0</v>
      </c>
      <c r="Q450" s="53">
        <v>44628.62</v>
      </c>
      <c r="R450" s="53">
        <v>44628.62</v>
      </c>
      <c r="S450" s="82"/>
      <c r="T450" s="85"/>
      <c r="U450" s="85"/>
      <c r="V450" s="85"/>
      <c r="W450" s="85"/>
      <c r="X450" s="85"/>
      <c r="Y450" s="85"/>
      <c r="Z450" s="85"/>
      <c r="AA450" s="85"/>
      <c r="AB450" s="85"/>
      <c r="AC450" s="85"/>
      <c r="AD450" s="85"/>
    </row>
    <row r="451" spans="1:30">
      <c r="A451" s="77"/>
      <c r="B451" s="79"/>
      <c r="C451" s="71"/>
      <c r="D451" s="4"/>
      <c r="E451" s="5"/>
      <c r="F451" s="4"/>
      <c r="G451" s="6"/>
      <c r="H451" s="64" t="s">
        <v>27</v>
      </c>
      <c r="I451" s="7">
        <f t="shared" ref="I451:I453" si="346">K451+M451+O451+Q451</f>
        <v>112862.77</v>
      </c>
      <c r="J451" s="7">
        <f t="shared" ref="J451:J453" si="347">L451+N451+P451+R451</f>
        <v>112862.77</v>
      </c>
      <c r="K451" s="7">
        <v>0</v>
      </c>
      <c r="L451" s="8">
        <v>0</v>
      </c>
      <c r="M451" s="48">
        <v>0</v>
      </c>
      <c r="N451" s="48">
        <v>0</v>
      </c>
      <c r="O451" s="53">
        <v>0</v>
      </c>
      <c r="P451" s="48">
        <v>0</v>
      </c>
      <c r="Q451" s="53">
        <v>112862.77</v>
      </c>
      <c r="R451" s="53">
        <v>112862.77</v>
      </c>
      <c r="S451" s="82"/>
      <c r="T451" s="85"/>
      <c r="U451" s="85"/>
      <c r="V451" s="85"/>
      <c r="W451" s="85"/>
      <c r="X451" s="85"/>
      <c r="Y451" s="85"/>
      <c r="Z451" s="85"/>
      <c r="AA451" s="85"/>
      <c r="AB451" s="85"/>
      <c r="AC451" s="85"/>
      <c r="AD451" s="85"/>
    </row>
    <row r="452" spans="1:30">
      <c r="A452" s="77"/>
      <c r="B452" s="79"/>
      <c r="C452" s="71"/>
      <c r="D452" s="4"/>
      <c r="E452" s="5"/>
      <c r="F452" s="4"/>
      <c r="G452" s="6"/>
      <c r="H452" s="64" t="s">
        <v>24</v>
      </c>
      <c r="I452" s="7">
        <f t="shared" si="346"/>
        <v>0</v>
      </c>
      <c r="J452" s="7">
        <f t="shared" si="347"/>
        <v>0</v>
      </c>
      <c r="K452" s="7">
        <v>0</v>
      </c>
      <c r="L452" s="8">
        <v>0</v>
      </c>
      <c r="M452" s="8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82"/>
      <c r="T452" s="85"/>
      <c r="U452" s="85"/>
      <c r="V452" s="85"/>
      <c r="W452" s="85"/>
      <c r="X452" s="85"/>
      <c r="Y452" s="85"/>
      <c r="Z452" s="85"/>
      <c r="AA452" s="85"/>
      <c r="AB452" s="85"/>
      <c r="AC452" s="85"/>
      <c r="AD452" s="85"/>
    </row>
    <row r="453" spans="1:30" ht="25.5" customHeight="1">
      <c r="A453" s="77"/>
      <c r="B453" s="80"/>
      <c r="C453" s="72"/>
      <c r="D453" s="4"/>
      <c r="E453" s="5"/>
      <c r="F453" s="4"/>
      <c r="G453" s="6"/>
      <c r="H453" s="64" t="s">
        <v>25</v>
      </c>
      <c r="I453" s="7">
        <f t="shared" si="346"/>
        <v>0</v>
      </c>
      <c r="J453" s="7">
        <f t="shared" si="347"/>
        <v>0</v>
      </c>
      <c r="K453" s="7">
        <v>0</v>
      </c>
      <c r="L453" s="8">
        <v>0</v>
      </c>
      <c r="M453" s="8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83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</row>
    <row r="454" spans="1:30" s="24" customFormat="1" ht="25.5" customHeight="1">
      <c r="A454" s="77" t="s">
        <v>300</v>
      </c>
      <c r="B454" s="78" t="s">
        <v>301</v>
      </c>
      <c r="C454" s="70">
        <v>502</v>
      </c>
      <c r="D454" s="16" t="s">
        <v>178</v>
      </c>
      <c r="E454" s="17" t="s">
        <v>179</v>
      </c>
      <c r="F454" s="16" t="s">
        <v>182</v>
      </c>
      <c r="G454" s="18">
        <v>71120</v>
      </c>
      <c r="H454" s="64" t="s">
        <v>15</v>
      </c>
      <c r="I454" s="8">
        <f t="shared" ref="I454:R454" si="348">I455+I456+I457+I458</f>
        <v>1394166.67</v>
      </c>
      <c r="J454" s="8">
        <f t="shared" si="348"/>
        <v>1394166.67</v>
      </c>
      <c r="K454" s="8">
        <f t="shared" si="348"/>
        <v>0</v>
      </c>
      <c r="L454" s="8">
        <f t="shared" si="348"/>
        <v>0</v>
      </c>
      <c r="M454" s="8">
        <f t="shared" si="348"/>
        <v>0</v>
      </c>
      <c r="N454" s="7">
        <f t="shared" si="348"/>
        <v>0</v>
      </c>
      <c r="O454" s="7">
        <f t="shared" si="348"/>
        <v>0</v>
      </c>
      <c r="P454" s="7">
        <f t="shared" si="348"/>
        <v>0</v>
      </c>
      <c r="Q454" s="7">
        <f t="shared" si="348"/>
        <v>1394166.67</v>
      </c>
      <c r="R454" s="7">
        <f t="shared" si="348"/>
        <v>1394166.67</v>
      </c>
      <c r="S454" s="81" t="s">
        <v>212</v>
      </c>
      <c r="T454" s="84" t="s">
        <v>292</v>
      </c>
      <c r="U454" s="84" t="str">
        <f>W454</f>
        <v>х</v>
      </c>
      <c r="V454" s="84" t="str">
        <f>X454</f>
        <v>х</v>
      </c>
      <c r="W454" s="84" t="s">
        <v>21</v>
      </c>
      <c r="X454" s="84" t="s">
        <v>21</v>
      </c>
      <c r="Y454" s="84" t="s">
        <v>21</v>
      </c>
      <c r="Z454" s="84" t="s">
        <v>21</v>
      </c>
      <c r="AA454" s="84" t="s">
        <v>21</v>
      </c>
      <c r="AB454" s="84" t="s">
        <v>21</v>
      </c>
      <c r="AC454" s="84">
        <v>1</v>
      </c>
      <c r="AD454" s="84">
        <v>1</v>
      </c>
    </row>
    <row r="455" spans="1:30">
      <c r="A455" s="77"/>
      <c r="B455" s="79"/>
      <c r="C455" s="71"/>
      <c r="D455" s="25"/>
      <c r="E455" s="25"/>
      <c r="F455" s="25"/>
      <c r="G455" s="25"/>
      <c r="H455" s="64" t="s">
        <v>23</v>
      </c>
      <c r="I455" s="7">
        <f>K455+M455+O455+Q455</f>
        <v>214989.77</v>
      </c>
      <c r="J455" s="7">
        <f>L455+N455+P455+R455</f>
        <v>214989.77</v>
      </c>
      <c r="K455" s="8">
        <v>0</v>
      </c>
      <c r="L455" s="8">
        <v>0</v>
      </c>
      <c r="M455" s="48">
        <v>0</v>
      </c>
      <c r="N455" s="9">
        <v>0</v>
      </c>
      <c r="O455" s="53">
        <v>0</v>
      </c>
      <c r="P455" s="9">
        <v>0</v>
      </c>
      <c r="Q455" s="53">
        <v>214989.77</v>
      </c>
      <c r="R455" s="53">
        <v>214989.77</v>
      </c>
      <c r="S455" s="82"/>
      <c r="T455" s="85"/>
      <c r="U455" s="85"/>
      <c r="V455" s="85"/>
      <c r="W455" s="85"/>
      <c r="X455" s="85"/>
      <c r="Y455" s="85"/>
      <c r="Z455" s="85"/>
      <c r="AA455" s="85"/>
      <c r="AB455" s="85"/>
      <c r="AC455" s="85"/>
      <c r="AD455" s="85"/>
    </row>
    <row r="456" spans="1:30">
      <c r="A456" s="77"/>
      <c r="B456" s="79"/>
      <c r="C456" s="71"/>
      <c r="D456" s="4"/>
      <c r="E456" s="5"/>
      <c r="F456" s="4"/>
      <c r="G456" s="6"/>
      <c r="H456" s="64" t="s">
        <v>27</v>
      </c>
      <c r="I456" s="7">
        <f t="shared" ref="I456:I458" si="349">K456+M456+O456+Q456</f>
        <v>1179176.8999999999</v>
      </c>
      <c r="J456" s="7">
        <f t="shared" ref="J456:J458" si="350">L456+N456+P456+R456</f>
        <v>1179176.8999999999</v>
      </c>
      <c r="K456" s="7">
        <v>0</v>
      </c>
      <c r="L456" s="8">
        <v>0</v>
      </c>
      <c r="M456" s="48">
        <v>0</v>
      </c>
      <c r="N456" s="48">
        <v>0</v>
      </c>
      <c r="O456" s="53">
        <v>0</v>
      </c>
      <c r="P456" s="48">
        <v>0</v>
      </c>
      <c r="Q456" s="53">
        <v>1179176.8999999999</v>
      </c>
      <c r="R456" s="53">
        <v>1179176.8999999999</v>
      </c>
      <c r="S456" s="82"/>
      <c r="T456" s="85"/>
      <c r="U456" s="85"/>
      <c r="V456" s="85"/>
      <c r="W456" s="85"/>
      <c r="X456" s="85"/>
      <c r="Y456" s="85"/>
      <c r="Z456" s="85"/>
      <c r="AA456" s="85"/>
      <c r="AB456" s="85"/>
      <c r="AC456" s="85"/>
      <c r="AD456" s="85"/>
    </row>
    <row r="457" spans="1:30">
      <c r="A457" s="77"/>
      <c r="B457" s="79"/>
      <c r="C457" s="71"/>
      <c r="D457" s="4"/>
      <c r="E457" s="5"/>
      <c r="F457" s="4"/>
      <c r="G457" s="6"/>
      <c r="H457" s="64" t="s">
        <v>24</v>
      </c>
      <c r="I457" s="7">
        <f t="shared" si="349"/>
        <v>0</v>
      </c>
      <c r="J457" s="7">
        <f t="shared" si="350"/>
        <v>0</v>
      </c>
      <c r="K457" s="7">
        <v>0</v>
      </c>
      <c r="L457" s="8">
        <v>0</v>
      </c>
      <c r="M457" s="8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82"/>
      <c r="T457" s="85"/>
      <c r="U457" s="85"/>
      <c r="V457" s="85"/>
      <c r="W457" s="85"/>
      <c r="X457" s="85"/>
      <c r="Y457" s="85"/>
      <c r="Z457" s="85"/>
      <c r="AA457" s="85"/>
      <c r="AB457" s="85"/>
      <c r="AC457" s="85"/>
      <c r="AD457" s="85"/>
    </row>
    <row r="458" spans="1:30" ht="25.5" customHeight="1">
      <c r="A458" s="77"/>
      <c r="B458" s="80"/>
      <c r="C458" s="72"/>
      <c r="D458" s="4"/>
      <c r="E458" s="5"/>
      <c r="F458" s="4"/>
      <c r="G458" s="6"/>
      <c r="H458" s="64" t="s">
        <v>25</v>
      </c>
      <c r="I458" s="7">
        <f t="shared" si="349"/>
        <v>0</v>
      </c>
      <c r="J458" s="7">
        <f t="shared" si="350"/>
        <v>0</v>
      </c>
      <c r="K458" s="7">
        <v>0</v>
      </c>
      <c r="L458" s="8">
        <v>0</v>
      </c>
      <c r="M458" s="8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83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</row>
    <row r="459" spans="1:30" s="24" customFormat="1" ht="25.5" customHeight="1">
      <c r="A459" s="77" t="s">
        <v>303</v>
      </c>
      <c r="B459" s="78" t="s">
        <v>302</v>
      </c>
      <c r="C459" s="70">
        <v>502</v>
      </c>
      <c r="D459" s="16" t="s">
        <v>178</v>
      </c>
      <c r="E459" s="17" t="s">
        <v>179</v>
      </c>
      <c r="F459" s="16" t="s">
        <v>182</v>
      </c>
      <c r="G459" s="18">
        <v>71120</v>
      </c>
      <c r="H459" s="64" t="s">
        <v>15</v>
      </c>
      <c r="I459" s="8">
        <f t="shared" ref="I459:R459" si="351">I460+I461+I462+I463</f>
        <v>423000</v>
      </c>
      <c r="J459" s="8">
        <f t="shared" si="351"/>
        <v>423000</v>
      </c>
      <c r="K459" s="8">
        <f t="shared" si="351"/>
        <v>0</v>
      </c>
      <c r="L459" s="8">
        <f t="shared" si="351"/>
        <v>0</v>
      </c>
      <c r="M459" s="8">
        <f t="shared" si="351"/>
        <v>0</v>
      </c>
      <c r="N459" s="7">
        <f t="shared" si="351"/>
        <v>0</v>
      </c>
      <c r="O459" s="7">
        <f t="shared" si="351"/>
        <v>0</v>
      </c>
      <c r="P459" s="7">
        <f t="shared" si="351"/>
        <v>0</v>
      </c>
      <c r="Q459" s="7">
        <f t="shared" si="351"/>
        <v>423000</v>
      </c>
      <c r="R459" s="7">
        <f t="shared" si="351"/>
        <v>423000</v>
      </c>
      <c r="S459" s="81" t="s">
        <v>212</v>
      </c>
      <c r="T459" s="84" t="s">
        <v>292</v>
      </c>
      <c r="U459" s="84" t="str">
        <f>W459</f>
        <v>х</v>
      </c>
      <c r="V459" s="84" t="str">
        <f>X459</f>
        <v>х</v>
      </c>
      <c r="W459" s="84" t="s">
        <v>21</v>
      </c>
      <c r="X459" s="84" t="s">
        <v>21</v>
      </c>
      <c r="Y459" s="84" t="s">
        <v>21</v>
      </c>
      <c r="Z459" s="84" t="s">
        <v>21</v>
      </c>
      <c r="AA459" s="84" t="s">
        <v>21</v>
      </c>
      <c r="AB459" s="84" t="s">
        <v>21</v>
      </c>
      <c r="AC459" s="84">
        <v>1</v>
      </c>
      <c r="AD459" s="84">
        <v>1</v>
      </c>
    </row>
    <row r="460" spans="1:30">
      <c r="A460" s="77"/>
      <c r="B460" s="79"/>
      <c r="C460" s="71"/>
      <c r="D460" s="25"/>
      <c r="E460" s="25"/>
      <c r="F460" s="25"/>
      <c r="G460" s="25"/>
      <c r="H460" s="64" t="s">
        <v>23</v>
      </c>
      <c r="I460" s="7">
        <f>K460+M460+O460+Q460</f>
        <v>16920</v>
      </c>
      <c r="J460" s="7">
        <f>L460+N460+P460+R460</f>
        <v>16920</v>
      </c>
      <c r="K460" s="8">
        <v>0</v>
      </c>
      <c r="L460" s="8">
        <v>0</v>
      </c>
      <c r="M460" s="48">
        <v>0</v>
      </c>
      <c r="N460" s="9">
        <v>0</v>
      </c>
      <c r="O460" s="53">
        <v>0</v>
      </c>
      <c r="P460" s="9">
        <v>0</v>
      </c>
      <c r="Q460" s="53">
        <v>16920</v>
      </c>
      <c r="R460" s="53">
        <v>16920</v>
      </c>
      <c r="S460" s="82"/>
      <c r="T460" s="85"/>
      <c r="U460" s="85"/>
      <c r="V460" s="85"/>
      <c r="W460" s="85"/>
      <c r="X460" s="85"/>
      <c r="Y460" s="85"/>
      <c r="Z460" s="85"/>
      <c r="AA460" s="85"/>
      <c r="AB460" s="85"/>
      <c r="AC460" s="85"/>
      <c r="AD460" s="85"/>
    </row>
    <row r="461" spans="1:30">
      <c r="A461" s="77"/>
      <c r="B461" s="79"/>
      <c r="C461" s="71"/>
      <c r="D461" s="4"/>
      <c r="E461" s="5"/>
      <c r="F461" s="4"/>
      <c r="G461" s="6"/>
      <c r="H461" s="64" t="s">
        <v>27</v>
      </c>
      <c r="I461" s="7">
        <f t="shared" ref="I461:I463" si="352">K461+M461+O461+Q461</f>
        <v>406080</v>
      </c>
      <c r="J461" s="7">
        <f t="shared" ref="J461:J463" si="353">L461+N461+P461+R461</f>
        <v>406080</v>
      </c>
      <c r="K461" s="7">
        <v>0</v>
      </c>
      <c r="L461" s="8">
        <v>0</v>
      </c>
      <c r="M461" s="48">
        <v>0</v>
      </c>
      <c r="N461" s="48">
        <v>0</v>
      </c>
      <c r="O461" s="53">
        <v>0</v>
      </c>
      <c r="P461" s="48">
        <v>0</v>
      </c>
      <c r="Q461" s="53">
        <v>406080</v>
      </c>
      <c r="R461" s="53">
        <v>406080</v>
      </c>
      <c r="S461" s="82"/>
      <c r="T461" s="85"/>
      <c r="U461" s="85"/>
      <c r="V461" s="85"/>
      <c r="W461" s="85"/>
      <c r="X461" s="85"/>
      <c r="Y461" s="85"/>
      <c r="Z461" s="85"/>
      <c r="AA461" s="85"/>
      <c r="AB461" s="85"/>
      <c r="AC461" s="85"/>
      <c r="AD461" s="85"/>
    </row>
    <row r="462" spans="1:30">
      <c r="A462" s="77"/>
      <c r="B462" s="79"/>
      <c r="C462" s="71"/>
      <c r="D462" s="4"/>
      <c r="E462" s="5"/>
      <c r="F462" s="4"/>
      <c r="G462" s="6"/>
      <c r="H462" s="64" t="s">
        <v>24</v>
      </c>
      <c r="I462" s="7">
        <f t="shared" si="352"/>
        <v>0</v>
      </c>
      <c r="J462" s="7">
        <f t="shared" si="353"/>
        <v>0</v>
      </c>
      <c r="K462" s="7">
        <v>0</v>
      </c>
      <c r="L462" s="8">
        <v>0</v>
      </c>
      <c r="M462" s="8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82"/>
      <c r="T462" s="85"/>
      <c r="U462" s="85"/>
      <c r="V462" s="85"/>
      <c r="W462" s="85"/>
      <c r="X462" s="85"/>
      <c r="Y462" s="85"/>
      <c r="Z462" s="85"/>
      <c r="AA462" s="85"/>
      <c r="AB462" s="85"/>
      <c r="AC462" s="85"/>
      <c r="AD462" s="85"/>
    </row>
    <row r="463" spans="1:30" ht="25.5" customHeight="1">
      <c r="A463" s="77"/>
      <c r="B463" s="80"/>
      <c r="C463" s="72"/>
      <c r="D463" s="4"/>
      <c r="E463" s="5"/>
      <c r="F463" s="4"/>
      <c r="G463" s="6"/>
      <c r="H463" s="64" t="s">
        <v>25</v>
      </c>
      <c r="I463" s="7">
        <f t="shared" si="352"/>
        <v>0</v>
      </c>
      <c r="J463" s="7">
        <f t="shared" si="353"/>
        <v>0</v>
      </c>
      <c r="K463" s="7">
        <v>0</v>
      </c>
      <c r="L463" s="8">
        <v>0</v>
      </c>
      <c r="M463" s="8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83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</row>
    <row r="464" spans="1:30" s="24" customFormat="1" ht="25.5" customHeight="1">
      <c r="A464" s="77" t="s">
        <v>304</v>
      </c>
      <c r="B464" s="78" t="s">
        <v>305</v>
      </c>
      <c r="C464" s="70">
        <v>502</v>
      </c>
      <c r="D464" s="16" t="s">
        <v>178</v>
      </c>
      <c r="E464" s="17" t="s">
        <v>179</v>
      </c>
      <c r="F464" s="16" t="s">
        <v>182</v>
      </c>
      <c r="G464" s="18">
        <v>10370</v>
      </c>
      <c r="H464" s="64" t="s">
        <v>15</v>
      </c>
      <c r="I464" s="8">
        <f t="shared" ref="I464:R464" si="354">I465+I466+I467+I468</f>
        <v>2077399.2</v>
      </c>
      <c r="J464" s="8">
        <f t="shared" si="354"/>
        <v>2077399.2</v>
      </c>
      <c r="K464" s="8">
        <f t="shared" si="354"/>
        <v>0</v>
      </c>
      <c r="L464" s="8">
        <f t="shared" si="354"/>
        <v>0</v>
      </c>
      <c r="M464" s="8">
        <f t="shared" si="354"/>
        <v>0</v>
      </c>
      <c r="N464" s="7">
        <f t="shared" si="354"/>
        <v>0</v>
      </c>
      <c r="O464" s="7">
        <f t="shared" si="354"/>
        <v>0</v>
      </c>
      <c r="P464" s="7">
        <f t="shared" si="354"/>
        <v>0</v>
      </c>
      <c r="Q464" s="7">
        <f t="shared" si="354"/>
        <v>2077399.2</v>
      </c>
      <c r="R464" s="7">
        <f t="shared" si="354"/>
        <v>2077399.2</v>
      </c>
      <c r="S464" s="81" t="s">
        <v>211</v>
      </c>
      <c r="T464" s="84" t="s">
        <v>287</v>
      </c>
      <c r="U464" s="84" t="str">
        <f>W464</f>
        <v>х</v>
      </c>
      <c r="V464" s="84" t="str">
        <f>X464</f>
        <v>х</v>
      </c>
      <c r="W464" s="84" t="s">
        <v>21</v>
      </c>
      <c r="X464" s="84" t="s">
        <v>21</v>
      </c>
      <c r="Y464" s="84" t="s">
        <v>21</v>
      </c>
      <c r="Z464" s="84" t="s">
        <v>21</v>
      </c>
      <c r="AA464" s="84" t="s">
        <v>21</v>
      </c>
      <c r="AB464" s="84" t="s">
        <v>21</v>
      </c>
      <c r="AC464" s="84">
        <v>5032</v>
      </c>
      <c r="AD464" s="84">
        <v>5032</v>
      </c>
    </row>
    <row r="465" spans="1:30">
      <c r="A465" s="77"/>
      <c r="B465" s="79"/>
      <c r="C465" s="71"/>
      <c r="D465" s="25"/>
      <c r="E465" s="25"/>
      <c r="F465" s="25"/>
      <c r="G465" s="25"/>
      <c r="H465" s="64" t="s">
        <v>23</v>
      </c>
      <c r="I465" s="7">
        <f>K465+M465+O465+Q465</f>
        <v>0</v>
      </c>
      <c r="J465" s="7">
        <f>L465+N465+P465+R465</f>
        <v>0</v>
      </c>
      <c r="K465" s="8">
        <v>0</v>
      </c>
      <c r="L465" s="8">
        <v>0</v>
      </c>
      <c r="M465" s="48">
        <v>0</v>
      </c>
      <c r="N465" s="9">
        <v>0</v>
      </c>
      <c r="O465" s="53">
        <v>0</v>
      </c>
      <c r="P465" s="9">
        <v>0</v>
      </c>
      <c r="Q465" s="53">
        <v>0</v>
      </c>
      <c r="R465" s="9">
        <v>0</v>
      </c>
      <c r="S465" s="82"/>
      <c r="T465" s="85"/>
      <c r="U465" s="85"/>
      <c r="V465" s="85"/>
      <c r="W465" s="85"/>
      <c r="X465" s="85"/>
      <c r="Y465" s="85"/>
      <c r="Z465" s="85"/>
      <c r="AA465" s="85"/>
      <c r="AB465" s="85"/>
      <c r="AC465" s="85"/>
      <c r="AD465" s="85"/>
    </row>
    <row r="466" spans="1:30">
      <c r="A466" s="77"/>
      <c r="B466" s="79"/>
      <c r="C466" s="71"/>
      <c r="D466" s="4"/>
      <c r="E466" s="5"/>
      <c r="F466" s="4"/>
      <c r="G466" s="6"/>
      <c r="H466" s="64" t="s">
        <v>27</v>
      </c>
      <c r="I466" s="7">
        <f t="shared" ref="I466:I468" si="355">K466+M466+O466+Q466</f>
        <v>2077399.2</v>
      </c>
      <c r="J466" s="7">
        <f t="shared" ref="J466:J468" si="356">L466+N466+P466+R466</f>
        <v>2077399.2</v>
      </c>
      <c r="K466" s="7">
        <v>0</v>
      </c>
      <c r="L466" s="8">
        <v>0</v>
      </c>
      <c r="M466" s="48">
        <v>0</v>
      </c>
      <c r="N466" s="48">
        <v>0</v>
      </c>
      <c r="O466" s="53">
        <v>0</v>
      </c>
      <c r="P466" s="48">
        <v>0</v>
      </c>
      <c r="Q466" s="53">
        <v>2077399.2</v>
      </c>
      <c r="R466" s="53">
        <v>2077399.2</v>
      </c>
      <c r="S466" s="82"/>
      <c r="T466" s="85"/>
      <c r="U466" s="85"/>
      <c r="V466" s="85"/>
      <c r="W466" s="85"/>
      <c r="X466" s="85"/>
      <c r="Y466" s="85"/>
      <c r="Z466" s="85"/>
      <c r="AA466" s="85"/>
      <c r="AB466" s="85"/>
      <c r="AC466" s="85"/>
      <c r="AD466" s="85"/>
    </row>
    <row r="467" spans="1:30">
      <c r="A467" s="77"/>
      <c r="B467" s="79"/>
      <c r="C467" s="71"/>
      <c r="D467" s="4"/>
      <c r="E467" s="5"/>
      <c r="F467" s="4"/>
      <c r="G467" s="6"/>
      <c r="H467" s="64" t="s">
        <v>24</v>
      </c>
      <c r="I467" s="7">
        <f t="shared" si="355"/>
        <v>0</v>
      </c>
      <c r="J467" s="7">
        <f t="shared" si="356"/>
        <v>0</v>
      </c>
      <c r="K467" s="7">
        <v>0</v>
      </c>
      <c r="L467" s="8">
        <v>0</v>
      </c>
      <c r="M467" s="8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82"/>
      <c r="T467" s="85"/>
      <c r="U467" s="85"/>
      <c r="V467" s="85"/>
      <c r="W467" s="85"/>
      <c r="X467" s="85"/>
      <c r="Y467" s="85"/>
      <c r="Z467" s="85"/>
      <c r="AA467" s="85"/>
      <c r="AB467" s="85"/>
      <c r="AC467" s="85"/>
      <c r="AD467" s="85"/>
    </row>
    <row r="468" spans="1:30" ht="25.5" customHeight="1">
      <c r="A468" s="77"/>
      <c r="B468" s="80"/>
      <c r="C468" s="72"/>
      <c r="D468" s="4"/>
      <c r="E468" s="5"/>
      <c r="F468" s="4"/>
      <c r="G468" s="6"/>
      <c r="H468" s="64" t="s">
        <v>25</v>
      </c>
      <c r="I468" s="7">
        <f t="shared" si="355"/>
        <v>0</v>
      </c>
      <c r="J468" s="7">
        <f t="shared" si="356"/>
        <v>0</v>
      </c>
      <c r="K468" s="7">
        <v>0</v>
      </c>
      <c r="L468" s="8">
        <v>0</v>
      </c>
      <c r="M468" s="8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83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</row>
    <row r="469" spans="1:30" s="24" customFormat="1" ht="25.5" customHeight="1">
      <c r="A469" s="77" t="s">
        <v>249</v>
      </c>
      <c r="B469" s="78" t="s">
        <v>306</v>
      </c>
      <c r="C469" s="70">
        <v>502</v>
      </c>
      <c r="D469" s="16" t="s">
        <v>178</v>
      </c>
      <c r="E469" s="17" t="s">
        <v>179</v>
      </c>
      <c r="F469" s="16" t="s">
        <v>182</v>
      </c>
      <c r="G469" s="18">
        <v>19990</v>
      </c>
      <c r="H469" s="64" t="s">
        <v>15</v>
      </c>
      <c r="I469" s="8">
        <f t="shared" ref="I469:R469" si="357">I470+I471+I472+I473</f>
        <v>580000</v>
      </c>
      <c r="J469" s="8">
        <f t="shared" si="357"/>
        <v>580000</v>
      </c>
      <c r="K469" s="8">
        <f t="shared" si="357"/>
        <v>0</v>
      </c>
      <c r="L469" s="8">
        <f t="shared" si="357"/>
        <v>0</v>
      </c>
      <c r="M469" s="8">
        <f t="shared" si="357"/>
        <v>0</v>
      </c>
      <c r="N469" s="7">
        <f t="shared" si="357"/>
        <v>0</v>
      </c>
      <c r="O469" s="7">
        <f t="shared" si="357"/>
        <v>0</v>
      </c>
      <c r="P469" s="7">
        <f t="shared" si="357"/>
        <v>0</v>
      </c>
      <c r="Q469" s="7">
        <f t="shared" si="357"/>
        <v>580000</v>
      </c>
      <c r="R469" s="7">
        <f t="shared" si="357"/>
        <v>580000</v>
      </c>
      <c r="S469" s="81" t="s">
        <v>212</v>
      </c>
      <c r="T469" s="84" t="s">
        <v>292</v>
      </c>
      <c r="U469" s="84" t="str">
        <f>W469</f>
        <v>х</v>
      </c>
      <c r="V469" s="84" t="str">
        <f>X469</f>
        <v>х</v>
      </c>
      <c r="W469" s="84" t="s">
        <v>21</v>
      </c>
      <c r="X469" s="84" t="s">
        <v>21</v>
      </c>
      <c r="Y469" s="84" t="s">
        <v>21</v>
      </c>
      <c r="Z469" s="84" t="s">
        <v>21</v>
      </c>
      <c r="AA469" s="84" t="s">
        <v>21</v>
      </c>
      <c r="AB469" s="84" t="s">
        <v>21</v>
      </c>
      <c r="AC469" s="84">
        <v>1</v>
      </c>
      <c r="AD469" s="84">
        <v>1</v>
      </c>
    </row>
    <row r="470" spans="1:30">
      <c r="A470" s="77"/>
      <c r="B470" s="79"/>
      <c r="C470" s="71"/>
      <c r="D470" s="25"/>
      <c r="E470" s="25"/>
      <c r="F470" s="25"/>
      <c r="G470" s="25"/>
      <c r="H470" s="64" t="s">
        <v>23</v>
      </c>
      <c r="I470" s="7">
        <f>K470+M470+O470+Q470</f>
        <v>23200</v>
      </c>
      <c r="J470" s="7">
        <f>L470+N470+P470+R470</f>
        <v>23200</v>
      </c>
      <c r="K470" s="8">
        <v>0</v>
      </c>
      <c r="L470" s="8">
        <v>0</v>
      </c>
      <c r="M470" s="48">
        <v>0</v>
      </c>
      <c r="N470" s="9">
        <v>0</v>
      </c>
      <c r="O470" s="53">
        <v>0</v>
      </c>
      <c r="P470" s="9">
        <v>0</v>
      </c>
      <c r="Q470" s="53">
        <v>23200</v>
      </c>
      <c r="R470" s="53">
        <v>23200</v>
      </c>
      <c r="S470" s="82"/>
      <c r="T470" s="85"/>
      <c r="U470" s="85"/>
      <c r="V470" s="85"/>
      <c r="W470" s="85"/>
      <c r="X470" s="85"/>
      <c r="Y470" s="85"/>
      <c r="Z470" s="85"/>
      <c r="AA470" s="85"/>
      <c r="AB470" s="85"/>
      <c r="AC470" s="85"/>
      <c r="AD470" s="85"/>
    </row>
    <row r="471" spans="1:30">
      <c r="A471" s="77"/>
      <c r="B471" s="79"/>
      <c r="C471" s="71"/>
      <c r="D471" s="4"/>
      <c r="E471" s="5"/>
      <c r="F471" s="4"/>
      <c r="G471" s="6"/>
      <c r="H471" s="64" t="s">
        <v>27</v>
      </c>
      <c r="I471" s="7">
        <f t="shared" ref="I471:I473" si="358">K471+M471+O471+Q471</f>
        <v>556800</v>
      </c>
      <c r="J471" s="7">
        <f t="shared" ref="J471:J473" si="359">L471+N471+P471+R471</f>
        <v>556800</v>
      </c>
      <c r="K471" s="7">
        <v>0</v>
      </c>
      <c r="L471" s="8">
        <v>0</v>
      </c>
      <c r="M471" s="48">
        <v>0</v>
      </c>
      <c r="N471" s="48">
        <v>0</v>
      </c>
      <c r="O471" s="53">
        <v>0</v>
      </c>
      <c r="P471" s="48">
        <v>0</v>
      </c>
      <c r="Q471" s="53">
        <v>556800</v>
      </c>
      <c r="R471" s="53">
        <v>556800</v>
      </c>
      <c r="S471" s="82"/>
      <c r="T471" s="85"/>
      <c r="U471" s="85"/>
      <c r="V471" s="85"/>
      <c r="W471" s="85"/>
      <c r="X471" s="85"/>
      <c r="Y471" s="85"/>
      <c r="Z471" s="85"/>
      <c r="AA471" s="85"/>
      <c r="AB471" s="85"/>
      <c r="AC471" s="85"/>
      <c r="AD471" s="85"/>
    </row>
    <row r="472" spans="1:30">
      <c r="A472" s="77"/>
      <c r="B472" s="79"/>
      <c r="C472" s="71"/>
      <c r="D472" s="4"/>
      <c r="E472" s="5"/>
      <c r="F472" s="4"/>
      <c r="G472" s="6"/>
      <c r="H472" s="64" t="s">
        <v>24</v>
      </c>
      <c r="I472" s="7">
        <f t="shared" si="358"/>
        <v>0</v>
      </c>
      <c r="J472" s="7">
        <f t="shared" si="359"/>
        <v>0</v>
      </c>
      <c r="K472" s="7">
        <v>0</v>
      </c>
      <c r="L472" s="8">
        <v>0</v>
      </c>
      <c r="M472" s="8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82"/>
      <c r="T472" s="85"/>
      <c r="U472" s="85"/>
      <c r="V472" s="85"/>
      <c r="W472" s="85"/>
      <c r="X472" s="85"/>
      <c r="Y472" s="85"/>
      <c r="Z472" s="85"/>
      <c r="AA472" s="85"/>
      <c r="AB472" s="85"/>
      <c r="AC472" s="85"/>
      <c r="AD472" s="85"/>
    </row>
    <row r="473" spans="1:30" ht="25.5" customHeight="1">
      <c r="A473" s="77"/>
      <c r="B473" s="80"/>
      <c r="C473" s="72"/>
      <c r="D473" s="4"/>
      <c r="E473" s="5"/>
      <c r="F473" s="4"/>
      <c r="G473" s="6"/>
      <c r="H473" s="64" t="s">
        <v>25</v>
      </c>
      <c r="I473" s="7">
        <f t="shared" si="358"/>
        <v>0</v>
      </c>
      <c r="J473" s="7">
        <f t="shared" si="359"/>
        <v>0</v>
      </c>
      <c r="K473" s="7">
        <v>0</v>
      </c>
      <c r="L473" s="8">
        <v>0</v>
      </c>
      <c r="M473" s="8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83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</row>
    <row r="474" spans="1:30" s="24" customFormat="1" ht="25.5" customHeight="1">
      <c r="A474" s="77" t="s">
        <v>304</v>
      </c>
      <c r="B474" s="78" t="s">
        <v>307</v>
      </c>
      <c r="C474" s="70">
        <v>502</v>
      </c>
      <c r="D474" s="16" t="s">
        <v>178</v>
      </c>
      <c r="E474" s="17" t="s">
        <v>179</v>
      </c>
      <c r="F474" s="16" t="s">
        <v>182</v>
      </c>
      <c r="G474" s="18">
        <v>19990</v>
      </c>
      <c r="H474" s="64" t="s">
        <v>15</v>
      </c>
      <c r="I474" s="8">
        <f t="shared" ref="I474:R474" si="360">I475+I476+I477+I478</f>
        <v>175800</v>
      </c>
      <c r="J474" s="8">
        <f t="shared" si="360"/>
        <v>175800</v>
      </c>
      <c r="K474" s="8">
        <f t="shared" si="360"/>
        <v>0</v>
      </c>
      <c r="L474" s="8">
        <f t="shared" si="360"/>
        <v>0</v>
      </c>
      <c r="M474" s="8">
        <f t="shared" si="360"/>
        <v>0</v>
      </c>
      <c r="N474" s="7">
        <f t="shared" si="360"/>
        <v>0</v>
      </c>
      <c r="O474" s="7">
        <f t="shared" si="360"/>
        <v>0</v>
      </c>
      <c r="P474" s="7">
        <f t="shared" si="360"/>
        <v>0</v>
      </c>
      <c r="Q474" s="7">
        <f t="shared" si="360"/>
        <v>175800</v>
      </c>
      <c r="R474" s="7">
        <f t="shared" si="360"/>
        <v>175800</v>
      </c>
      <c r="S474" s="81" t="s">
        <v>212</v>
      </c>
      <c r="T474" s="84" t="s">
        <v>292</v>
      </c>
      <c r="U474" s="84" t="str">
        <f>W474</f>
        <v>х</v>
      </c>
      <c r="V474" s="84" t="str">
        <f>X474</f>
        <v>х</v>
      </c>
      <c r="W474" s="84" t="s">
        <v>21</v>
      </c>
      <c r="X474" s="84" t="s">
        <v>21</v>
      </c>
      <c r="Y474" s="84" t="s">
        <v>21</v>
      </c>
      <c r="Z474" s="84" t="s">
        <v>21</v>
      </c>
      <c r="AA474" s="84" t="s">
        <v>21</v>
      </c>
      <c r="AB474" s="84" t="s">
        <v>21</v>
      </c>
      <c r="AC474" s="84">
        <v>1</v>
      </c>
      <c r="AD474" s="84">
        <v>1</v>
      </c>
    </row>
    <row r="475" spans="1:30">
      <c r="A475" s="77"/>
      <c r="B475" s="79"/>
      <c r="C475" s="71"/>
      <c r="D475" s="25"/>
      <c r="E475" s="25"/>
      <c r="F475" s="25"/>
      <c r="G475" s="25"/>
      <c r="H475" s="64" t="s">
        <v>23</v>
      </c>
      <c r="I475" s="7">
        <f>K475+M475+O475+Q475</f>
        <v>7032</v>
      </c>
      <c r="J475" s="7">
        <f>L475+N475+P475+R475</f>
        <v>7032</v>
      </c>
      <c r="K475" s="8">
        <v>0</v>
      </c>
      <c r="L475" s="8">
        <v>0</v>
      </c>
      <c r="M475" s="48">
        <v>0</v>
      </c>
      <c r="N475" s="9">
        <v>0</v>
      </c>
      <c r="O475" s="53">
        <v>0</v>
      </c>
      <c r="P475" s="9">
        <v>0</v>
      </c>
      <c r="Q475" s="53">
        <v>7032</v>
      </c>
      <c r="R475" s="53">
        <v>7032</v>
      </c>
      <c r="S475" s="82"/>
      <c r="T475" s="85"/>
      <c r="U475" s="85"/>
      <c r="V475" s="85"/>
      <c r="W475" s="85"/>
      <c r="X475" s="85"/>
      <c r="Y475" s="85"/>
      <c r="Z475" s="85"/>
      <c r="AA475" s="85"/>
      <c r="AB475" s="85"/>
      <c r="AC475" s="85"/>
      <c r="AD475" s="85"/>
    </row>
    <row r="476" spans="1:30">
      <c r="A476" s="77"/>
      <c r="B476" s="79"/>
      <c r="C476" s="71"/>
      <c r="D476" s="4"/>
      <c r="E476" s="5"/>
      <c r="F476" s="4"/>
      <c r="G476" s="6"/>
      <c r="H476" s="64" t="s">
        <v>27</v>
      </c>
      <c r="I476" s="7">
        <f t="shared" ref="I476:I478" si="361">K476+M476+O476+Q476</f>
        <v>168768</v>
      </c>
      <c r="J476" s="7">
        <f t="shared" ref="J476:J478" si="362">L476+N476+P476+R476</f>
        <v>168768</v>
      </c>
      <c r="K476" s="7">
        <v>0</v>
      </c>
      <c r="L476" s="8">
        <v>0</v>
      </c>
      <c r="M476" s="48">
        <v>0</v>
      </c>
      <c r="N476" s="48">
        <v>0</v>
      </c>
      <c r="O476" s="53">
        <v>0</v>
      </c>
      <c r="P476" s="48">
        <v>0</v>
      </c>
      <c r="Q476" s="53">
        <v>168768</v>
      </c>
      <c r="R476" s="53">
        <v>168768</v>
      </c>
      <c r="S476" s="82"/>
      <c r="T476" s="85"/>
      <c r="U476" s="85"/>
      <c r="V476" s="85"/>
      <c r="W476" s="85"/>
      <c r="X476" s="85"/>
      <c r="Y476" s="85"/>
      <c r="Z476" s="85"/>
      <c r="AA476" s="85"/>
      <c r="AB476" s="85"/>
      <c r="AC476" s="85"/>
      <c r="AD476" s="85"/>
    </row>
    <row r="477" spans="1:30">
      <c r="A477" s="77"/>
      <c r="B477" s="79"/>
      <c r="C477" s="71"/>
      <c r="D477" s="4"/>
      <c r="E477" s="5"/>
      <c r="F477" s="4"/>
      <c r="G477" s="6"/>
      <c r="H477" s="64" t="s">
        <v>24</v>
      </c>
      <c r="I477" s="7">
        <f t="shared" si="361"/>
        <v>0</v>
      </c>
      <c r="J477" s="7">
        <f t="shared" si="362"/>
        <v>0</v>
      </c>
      <c r="K477" s="7">
        <v>0</v>
      </c>
      <c r="L477" s="8">
        <v>0</v>
      </c>
      <c r="M477" s="8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82"/>
      <c r="T477" s="85"/>
      <c r="U477" s="85"/>
      <c r="V477" s="85"/>
      <c r="W477" s="85"/>
      <c r="X477" s="85"/>
      <c r="Y477" s="85"/>
      <c r="Z477" s="85"/>
      <c r="AA477" s="85"/>
      <c r="AB477" s="85"/>
      <c r="AC477" s="85"/>
      <c r="AD477" s="85"/>
    </row>
    <row r="478" spans="1:30" ht="25.5" customHeight="1">
      <c r="A478" s="77"/>
      <c r="B478" s="80"/>
      <c r="C478" s="72"/>
      <c r="D478" s="4"/>
      <c r="E478" s="5"/>
      <c r="F478" s="4"/>
      <c r="G478" s="6"/>
      <c r="H478" s="64" t="s">
        <v>25</v>
      </c>
      <c r="I478" s="7">
        <f t="shared" si="361"/>
        <v>0</v>
      </c>
      <c r="J478" s="7">
        <f t="shared" si="362"/>
        <v>0</v>
      </c>
      <c r="K478" s="7">
        <v>0</v>
      </c>
      <c r="L478" s="8">
        <v>0</v>
      </c>
      <c r="M478" s="8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83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</row>
    <row r="479" spans="1:30" s="24" customFormat="1" ht="25.5" hidden="1" customHeight="1">
      <c r="A479" s="77" t="s">
        <v>249</v>
      </c>
      <c r="B479" s="78"/>
      <c r="C479" s="70">
        <v>502</v>
      </c>
      <c r="D479" s="16" t="s">
        <v>178</v>
      </c>
      <c r="E479" s="17" t="s">
        <v>179</v>
      </c>
      <c r="F479" s="16" t="s">
        <v>182</v>
      </c>
      <c r="G479" s="65" t="s">
        <v>192</v>
      </c>
      <c r="H479" s="64" t="s">
        <v>15</v>
      </c>
      <c r="I479" s="8">
        <f t="shared" ref="I479:R479" si="363">I480+I481+I482+I483</f>
        <v>0</v>
      </c>
      <c r="J479" s="8">
        <f t="shared" si="363"/>
        <v>0</v>
      </c>
      <c r="K479" s="8">
        <f t="shared" si="363"/>
        <v>0</v>
      </c>
      <c r="L479" s="8">
        <f t="shared" si="363"/>
        <v>0</v>
      </c>
      <c r="M479" s="8">
        <f t="shared" si="363"/>
        <v>0</v>
      </c>
      <c r="N479" s="7">
        <f t="shared" si="363"/>
        <v>0</v>
      </c>
      <c r="O479" s="7">
        <f t="shared" si="363"/>
        <v>0</v>
      </c>
      <c r="P479" s="7">
        <f t="shared" si="363"/>
        <v>0</v>
      </c>
      <c r="Q479" s="7">
        <f t="shared" si="363"/>
        <v>0</v>
      </c>
      <c r="R479" s="7">
        <f t="shared" si="363"/>
        <v>0</v>
      </c>
      <c r="S479" s="81"/>
      <c r="T479" s="84" t="s">
        <v>21</v>
      </c>
      <c r="U479" s="84" t="str">
        <f>W479</f>
        <v>х</v>
      </c>
      <c r="V479" s="84" t="str">
        <f>X479</f>
        <v>х</v>
      </c>
      <c r="W479" s="84" t="s">
        <v>21</v>
      </c>
      <c r="X479" s="84" t="s">
        <v>21</v>
      </c>
      <c r="Y479" s="84" t="s">
        <v>21</v>
      </c>
      <c r="Z479" s="84" t="s">
        <v>21</v>
      </c>
      <c r="AA479" s="84"/>
      <c r="AB479" s="84"/>
      <c r="AC479" s="84"/>
      <c r="AD479" s="84"/>
    </row>
    <row r="480" spans="1:30" hidden="1">
      <c r="A480" s="77"/>
      <c r="B480" s="79"/>
      <c r="C480" s="71"/>
      <c r="D480" s="25"/>
      <c r="E480" s="25"/>
      <c r="F480" s="25"/>
      <c r="G480" s="66"/>
      <c r="H480" s="64" t="s">
        <v>23</v>
      </c>
      <c r="I480" s="7">
        <f>K480+M480+O480+Q480</f>
        <v>0</v>
      </c>
      <c r="J480" s="7">
        <f>L480+N480+P480+R480</f>
        <v>0</v>
      </c>
      <c r="K480" s="8">
        <v>0</v>
      </c>
      <c r="L480" s="8">
        <v>0</v>
      </c>
      <c r="M480" s="48">
        <v>0</v>
      </c>
      <c r="N480" s="9">
        <v>0</v>
      </c>
      <c r="O480" s="53">
        <v>0</v>
      </c>
      <c r="P480" s="9">
        <v>0</v>
      </c>
      <c r="Q480" s="53">
        <v>0</v>
      </c>
      <c r="R480" s="9">
        <v>0</v>
      </c>
      <c r="S480" s="82"/>
      <c r="T480" s="85"/>
      <c r="U480" s="85"/>
      <c r="V480" s="85"/>
      <c r="W480" s="85"/>
      <c r="X480" s="85"/>
      <c r="Y480" s="85"/>
      <c r="Z480" s="85"/>
      <c r="AA480" s="85"/>
      <c r="AB480" s="85"/>
      <c r="AC480" s="85"/>
      <c r="AD480" s="85"/>
    </row>
    <row r="481" spans="1:30" hidden="1">
      <c r="A481" s="77"/>
      <c r="B481" s="79"/>
      <c r="C481" s="71"/>
      <c r="D481" s="4"/>
      <c r="E481" s="5"/>
      <c r="F481" s="4"/>
      <c r="G481" s="67"/>
      <c r="H481" s="64" t="s">
        <v>27</v>
      </c>
      <c r="I481" s="7">
        <f t="shared" ref="I481:I483" si="364">K481+M481+O481+Q481</f>
        <v>0</v>
      </c>
      <c r="J481" s="7">
        <f t="shared" ref="J481:J483" si="365">L481+N481+P481+R481</f>
        <v>0</v>
      </c>
      <c r="K481" s="7">
        <v>0</v>
      </c>
      <c r="L481" s="8">
        <v>0</v>
      </c>
      <c r="M481" s="48">
        <v>0</v>
      </c>
      <c r="N481" s="48">
        <v>0</v>
      </c>
      <c r="O481" s="53">
        <v>0</v>
      </c>
      <c r="P481" s="48">
        <v>0</v>
      </c>
      <c r="Q481" s="53">
        <v>0</v>
      </c>
      <c r="R481" s="48">
        <v>0</v>
      </c>
      <c r="S481" s="82"/>
      <c r="T481" s="85"/>
      <c r="U481" s="85"/>
      <c r="V481" s="85"/>
      <c r="W481" s="85"/>
      <c r="X481" s="85"/>
      <c r="Y481" s="85"/>
      <c r="Z481" s="85"/>
      <c r="AA481" s="85"/>
      <c r="AB481" s="85"/>
      <c r="AC481" s="85"/>
      <c r="AD481" s="85"/>
    </row>
    <row r="482" spans="1:30" hidden="1">
      <c r="A482" s="77"/>
      <c r="B482" s="79"/>
      <c r="C482" s="71"/>
      <c r="D482" s="4"/>
      <c r="E482" s="5"/>
      <c r="F482" s="4"/>
      <c r="G482" s="67"/>
      <c r="H482" s="64" t="s">
        <v>24</v>
      </c>
      <c r="I482" s="7">
        <f t="shared" si="364"/>
        <v>0</v>
      </c>
      <c r="J482" s="7">
        <f t="shared" si="365"/>
        <v>0</v>
      </c>
      <c r="K482" s="7">
        <v>0</v>
      </c>
      <c r="L482" s="8">
        <v>0</v>
      </c>
      <c r="M482" s="8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82"/>
      <c r="T482" s="85"/>
      <c r="U482" s="85"/>
      <c r="V482" s="85"/>
      <c r="W482" s="85"/>
      <c r="X482" s="85"/>
      <c r="Y482" s="85"/>
      <c r="Z482" s="85"/>
      <c r="AA482" s="85"/>
      <c r="AB482" s="85"/>
      <c r="AC482" s="85"/>
      <c r="AD482" s="85"/>
    </row>
    <row r="483" spans="1:30" ht="25.5" hidden="1" customHeight="1">
      <c r="A483" s="77"/>
      <c r="B483" s="80"/>
      <c r="C483" s="72"/>
      <c r="D483" s="4"/>
      <c r="E483" s="5"/>
      <c r="F483" s="4"/>
      <c r="G483" s="67"/>
      <c r="H483" s="64" t="s">
        <v>25</v>
      </c>
      <c r="I483" s="7">
        <f t="shared" si="364"/>
        <v>0</v>
      </c>
      <c r="J483" s="7">
        <f t="shared" si="365"/>
        <v>0</v>
      </c>
      <c r="K483" s="7">
        <v>0</v>
      </c>
      <c r="L483" s="8">
        <v>0</v>
      </c>
      <c r="M483" s="8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83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</row>
    <row r="484" spans="1:30" s="24" customFormat="1" ht="16.5" customHeight="1">
      <c r="A484" s="131">
        <v>2</v>
      </c>
      <c r="B484" s="123" t="s">
        <v>120</v>
      </c>
      <c r="C484" s="123"/>
      <c r="D484" s="123"/>
      <c r="E484" s="123"/>
      <c r="F484" s="123"/>
      <c r="G484" s="123"/>
      <c r="H484" s="2" t="s">
        <v>15</v>
      </c>
      <c r="I484" s="10">
        <f t="shared" ref="I484:L484" si="366">I485+I486+I487+I488</f>
        <v>295905.5</v>
      </c>
      <c r="J484" s="10">
        <f t="shared" si="366"/>
        <v>295905.5</v>
      </c>
      <c r="K484" s="10">
        <f t="shared" si="366"/>
        <v>2000</v>
      </c>
      <c r="L484" s="10">
        <f t="shared" si="366"/>
        <v>2000</v>
      </c>
      <c r="M484" s="10">
        <f t="shared" ref="M484:P484" si="367">M485+M486+M487+M488</f>
        <v>2939055</v>
      </c>
      <c r="N484" s="10">
        <f t="shared" si="367"/>
        <v>2939055</v>
      </c>
      <c r="O484" s="10">
        <f t="shared" si="367"/>
        <v>1005050</v>
      </c>
      <c r="P484" s="10">
        <f t="shared" si="367"/>
        <v>1005050</v>
      </c>
      <c r="Q484" s="10">
        <f t="shared" ref="Q484:R484" si="368">Q485+Q486+Q487+Q488</f>
        <v>2792500</v>
      </c>
      <c r="R484" s="10">
        <f t="shared" si="368"/>
        <v>2792500</v>
      </c>
      <c r="S484" s="86" t="s">
        <v>16</v>
      </c>
      <c r="T484" s="86" t="s">
        <v>16</v>
      </c>
      <c r="U484" s="86" t="s">
        <v>16</v>
      </c>
      <c r="V484" s="86" t="s">
        <v>16</v>
      </c>
      <c r="W484" s="86" t="s">
        <v>16</v>
      </c>
      <c r="X484" s="86" t="s">
        <v>16</v>
      </c>
      <c r="Y484" s="86" t="s">
        <v>16</v>
      </c>
      <c r="Z484" s="86" t="s">
        <v>16</v>
      </c>
      <c r="AA484" s="86" t="s">
        <v>16</v>
      </c>
      <c r="AB484" s="86" t="s">
        <v>16</v>
      </c>
      <c r="AC484" s="86" t="s">
        <v>16</v>
      </c>
      <c r="AD484" s="86" t="s">
        <v>16</v>
      </c>
    </row>
    <row r="485" spans="1:30" s="24" customFormat="1" ht="16.5" customHeight="1">
      <c r="A485" s="131"/>
      <c r="B485" s="123"/>
      <c r="C485" s="123"/>
      <c r="D485" s="123"/>
      <c r="E485" s="123"/>
      <c r="F485" s="123"/>
      <c r="G485" s="123"/>
      <c r="H485" s="2" t="s">
        <v>23</v>
      </c>
      <c r="I485" s="8">
        <f t="shared" ref="I485:L488" si="369">I490</f>
        <v>295905.5</v>
      </c>
      <c r="J485" s="8">
        <f t="shared" si="369"/>
        <v>295905.5</v>
      </c>
      <c r="K485" s="8">
        <f t="shared" si="369"/>
        <v>2000</v>
      </c>
      <c r="L485" s="8">
        <f t="shared" si="369"/>
        <v>2000</v>
      </c>
      <c r="M485" s="8">
        <f t="shared" ref="M485:N488" si="370">M490</f>
        <v>293905.5</v>
      </c>
      <c r="N485" s="8">
        <f t="shared" si="370"/>
        <v>293905.5</v>
      </c>
      <c r="O485" s="8">
        <f t="shared" ref="O485:P488" si="371">O490</f>
        <v>138206</v>
      </c>
      <c r="P485" s="8">
        <f t="shared" si="371"/>
        <v>138206</v>
      </c>
      <c r="Q485" s="8">
        <f t="shared" ref="Q485:R485" si="372">Q490</f>
        <v>2792500</v>
      </c>
      <c r="R485" s="8">
        <f t="shared" si="372"/>
        <v>2792500</v>
      </c>
      <c r="S485" s="103"/>
      <c r="T485" s="103"/>
      <c r="U485" s="103"/>
      <c r="V485" s="103"/>
      <c r="W485" s="103"/>
      <c r="X485" s="103"/>
      <c r="Y485" s="103"/>
      <c r="Z485" s="103"/>
      <c r="AA485" s="103"/>
      <c r="AB485" s="103"/>
      <c r="AC485" s="103"/>
      <c r="AD485" s="103"/>
    </row>
    <row r="486" spans="1:30" s="24" customFormat="1" ht="16.5" customHeight="1">
      <c r="A486" s="131"/>
      <c r="B486" s="123"/>
      <c r="C486" s="123"/>
      <c r="D486" s="123"/>
      <c r="E486" s="123"/>
      <c r="F486" s="123"/>
      <c r="G486" s="123"/>
      <c r="H486" s="2" t="s">
        <v>27</v>
      </c>
      <c r="I486" s="8">
        <f t="shared" si="369"/>
        <v>0</v>
      </c>
      <c r="J486" s="8">
        <f t="shared" si="369"/>
        <v>0</v>
      </c>
      <c r="K486" s="8">
        <f t="shared" si="369"/>
        <v>0</v>
      </c>
      <c r="L486" s="8">
        <f t="shared" si="369"/>
        <v>0</v>
      </c>
      <c r="M486" s="8">
        <f t="shared" si="370"/>
        <v>2645149.5</v>
      </c>
      <c r="N486" s="8">
        <f t="shared" si="370"/>
        <v>2645149.5</v>
      </c>
      <c r="O486" s="8">
        <f t="shared" si="371"/>
        <v>866844</v>
      </c>
      <c r="P486" s="8">
        <f t="shared" si="371"/>
        <v>866844</v>
      </c>
      <c r="Q486" s="8">
        <f t="shared" ref="Q486:R486" si="373">Q491</f>
        <v>0</v>
      </c>
      <c r="R486" s="8">
        <f t="shared" si="373"/>
        <v>0</v>
      </c>
      <c r="S486" s="103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/>
      <c r="AD486" s="103"/>
    </row>
    <row r="487" spans="1:30" s="24" customFormat="1" ht="16.5" customHeight="1">
      <c r="A487" s="131"/>
      <c r="B487" s="123"/>
      <c r="C487" s="123"/>
      <c r="D487" s="123"/>
      <c r="E487" s="123"/>
      <c r="F487" s="123"/>
      <c r="G487" s="123"/>
      <c r="H487" s="2" t="s">
        <v>24</v>
      </c>
      <c r="I487" s="8">
        <f t="shared" si="369"/>
        <v>0</v>
      </c>
      <c r="J487" s="8">
        <f t="shared" si="369"/>
        <v>0</v>
      </c>
      <c r="K487" s="8">
        <f t="shared" si="369"/>
        <v>0</v>
      </c>
      <c r="L487" s="8">
        <f t="shared" si="369"/>
        <v>0</v>
      </c>
      <c r="M487" s="8">
        <f t="shared" si="370"/>
        <v>0</v>
      </c>
      <c r="N487" s="8">
        <f t="shared" si="370"/>
        <v>0</v>
      </c>
      <c r="O487" s="8">
        <f t="shared" si="371"/>
        <v>0</v>
      </c>
      <c r="P487" s="8">
        <f t="shared" si="371"/>
        <v>0</v>
      </c>
      <c r="Q487" s="8">
        <f t="shared" ref="Q487:R487" si="374">Q492</f>
        <v>0</v>
      </c>
      <c r="R487" s="8">
        <f t="shared" si="374"/>
        <v>0</v>
      </c>
      <c r="S487" s="103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</row>
    <row r="488" spans="1:30" s="24" customFormat="1">
      <c r="A488" s="131"/>
      <c r="B488" s="124"/>
      <c r="C488" s="124"/>
      <c r="D488" s="124"/>
      <c r="E488" s="124"/>
      <c r="F488" s="124"/>
      <c r="G488" s="124"/>
      <c r="H488" s="2" t="s">
        <v>25</v>
      </c>
      <c r="I488" s="8">
        <f t="shared" si="369"/>
        <v>0</v>
      </c>
      <c r="J488" s="8">
        <f t="shared" si="369"/>
        <v>0</v>
      </c>
      <c r="K488" s="8">
        <f t="shared" si="369"/>
        <v>0</v>
      </c>
      <c r="L488" s="8">
        <f t="shared" si="369"/>
        <v>0</v>
      </c>
      <c r="M488" s="8">
        <f t="shared" si="370"/>
        <v>0</v>
      </c>
      <c r="N488" s="8">
        <f t="shared" si="370"/>
        <v>0</v>
      </c>
      <c r="O488" s="8">
        <f t="shared" si="371"/>
        <v>0</v>
      </c>
      <c r="P488" s="8">
        <f t="shared" si="371"/>
        <v>0</v>
      </c>
      <c r="Q488" s="8">
        <f t="shared" ref="Q488:R488" si="375">Q493</f>
        <v>0</v>
      </c>
      <c r="R488" s="8">
        <f t="shared" si="375"/>
        <v>0</v>
      </c>
      <c r="S488" s="103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/>
      <c r="AD488" s="103"/>
    </row>
    <row r="489" spans="1:30" s="24" customFormat="1" ht="30.75" customHeight="1">
      <c r="A489" s="132" t="s">
        <v>121</v>
      </c>
      <c r="B489" s="129" t="s">
        <v>118</v>
      </c>
      <c r="C489" s="70" t="s">
        <v>16</v>
      </c>
      <c r="D489" s="119" t="s">
        <v>178</v>
      </c>
      <c r="E489" s="119" t="s">
        <v>179</v>
      </c>
      <c r="F489" s="119" t="s">
        <v>193</v>
      </c>
      <c r="G489" s="116" t="s">
        <v>201</v>
      </c>
      <c r="H489" s="2" t="s">
        <v>15</v>
      </c>
      <c r="I489" s="8">
        <f>SUM(I490:I493)</f>
        <v>295905.5</v>
      </c>
      <c r="J489" s="8">
        <f>SUM(J490:J493)</f>
        <v>295905.5</v>
      </c>
      <c r="K489" s="8">
        <f t="shared" ref="K489:N489" si="376">K490+K491+K492+K493</f>
        <v>2000</v>
      </c>
      <c r="L489" s="8">
        <f t="shared" si="376"/>
        <v>2000</v>
      </c>
      <c r="M489" s="8">
        <f t="shared" si="376"/>
        <v>2939055</v>
      </c>
      <c r="N489" s="8">
        <f t="shared" si="376"/>
        <v>2939055</v>
      </c>
      <c r="O489" s="8">
        <f>O490+O491+O492+O493</f>
        <v>1005050</v>
      </c>
      <c r="P489" s="8">
        <f>P490+P491+P492+P493</f>
        <v>1005050</v>
      </c>
      <c r="Q489" s="8">
        <f>Q490+Q491+Q492+Q493</f>
        <v>2792500</v>
      </c>
      <c r="R489" s="8">
        <f>R490+R491+R492+R493</f>
        <v>2792500</v>
      </c>
      <c r="S489" s="84" t="s">
        <v>16</v>
      </c>
      <c r="T489" s="84" t="s">
        <v>16</v>
      </c>
      <c r="U489" s="84" t="s">
        <v>16</v>
      </c>
      <c r="V489" s="84" t="s">
        <v>16</v>
      </c>
      <c r="W489" s="84" t="s">
        <v>16</v>
      </c>
      <c r="X489" s="84" t="s">
        <v>16</v>
      </c>
      <c r="Y489" s="84" t="s">
        <v>16</v>
      </c>
      <c r="Z489" s="84" t="s">
        <v>16</v>
      </c>
      <c r="AA489" s="84" t="s">
        <v>16</v>
      </c>
      <c r="AB489" s="84" t="s">
        <v>16</v>
      </c>
      <c r="AC489" s="84" t="s">
        <v>16</v>
      </c>
      <c r="AD489" s="84" t="s">
        <v>16</v>
      </c>
    </row>
    <row r="490" spans="1:30" s="24" customFormat="1">
      <c r="A490" s="133"/>
      <c r="B490" s="129"/>
      <c r="C490" s="71"/>
      <c r="D490" s="120"/>
      <c r="E490" s="120"/>
      <c r="F490" s="120"/>
      <c r="G490" s="117"/>
      <c r="H490" s="2" t="s">
        <v>23</v>
      </c>
      <c r="I490" s="8">
        <f>K490+M490</f>
        <v>295905.5</v>
      </c>
      <c r="J490" s="8">
        <f>L490+N490</f>
        <v>295905.5</v>
      </c>
      <c r="K490" s="8">
        <f>K495+K500</f>
        <v>2000</v>
      </c>
      <c r="L490" s="8">
        <f t="shared" ref="K490:L493" si="377">L495+L500</f>
        <v>2000</v>
      </c>
      <c r="M490" s="8">
        <f t="shared" ref="M490:P491" si="378">M495+M500+M505</f>
        <v>293905.5</v>
      </c>
      <c r="N490" s="8">
        <f t="shared" si="378"/>
        <v>293905.5</v>
      </c>
      <c r="O490" s="8">
        <f t="shared" si="378"/>
        <v>138206</v>
      </c>
      <c r="P490" s="8">
        <f t="shared" si="378"/>
        <v>138206</v>
      </c>
      <c r="Q490" s="8">
        <f>Q495+Q500+Q505+Q510</f>
        <v>2792500</v>
      </c>
      <c r="R490" s="8">
        <f>R495+R500+R505+R510</f>
        <v>2792500</v>
      </c>
      <c r="S490" s="85"/>
      <c r="T490" s="85"/>
      <c r="U490" s="85"/>
      <c r="V490" s="85"/>
      <c r="W490" s="85"/>
      <c r="X490" s="85"/>
      <c r="Y490" s="85"/>
      <c r="Z490" s="85"/>
      <c r="AA490" s="85"/>
      <c r="AB490" s="85"/>
      <c r="AC490" s="85"/>
      <c r="AD490" s="85"/>
    </row>
    <row r="491" spans="1:30" s="24" customFormat="1">
      <c r="A491" s="133"/>
      <c r="B491" s="129"/>
      <c r="C491" s="71"/>
      <c r="D491" s="120"/>
      <c r="E491" s="120"/>
      <c r="F491" s="120"/>
      <c r="G491" s="117"/>
      <c r="H491" s="2" t="s">
        <v>27</v>
      </c>
      <c r="I491" s="8">
        <f t="shared" ref="I491:J493" si="379">K491</f>
        <v>0</v>
      </c>
      <c r="J491" s="8">
        <f t="shared" si="379"/>
        <v>0</v>
      </c>
      <c r="K491" s="8">
        <f t="shared" si="377"/>
        <v>0</v>
      </c>
      <c r="L491" s="8">
        <f t="shared" si="377"/>
        <v>0</v>
      </c>
      <c r="M491" s="8">
        <f t="shared" si="378"/>
        <v>2645149.5</v>
      </c>
      <c r="N491" s="8">
        <f t="shared" si="378"/>
        <v>2645149.5</v>
      </c>
      <c r="O491" s="8">
        <f t="shared" si="378"/>
        <v>866844</v>
      </c>
      <c r="P491" s="8">
        <f t="shared" si="378"/>
        <v>866844</v>
      </c>
      <c r="Q491" s="8">
        <f t="shared" ref="Q491:R493" si="380">Q496+Q501+Q506+Q511</f>
        <v>0</v>
      </c>
      <c r="R491" s="8">
        <f t="shared" si="380"/>
        <v>0</v>
      </c>
      <c r="S491" s="85"/>
      <c r="T491" s="85"/>
      <c r="U491" s="85"/>
      <c r="V491" s="85"/>
      <c r="W491" s="85"/>
      <c r="X491" s="85"/>
      <c r="Y491" s="85"/>
      <c r="Z491" s="85"/>
      <c r="AA491" s="85"/>
      <c r="AB491" s="85"/>
      <c r="AC491" s="85"/>
      <c r="AD491" s="85"/>
    </row>
    <row r="492" spans="1:30" s="24" customFormat="1">
      <c r="A492" s="133"/>
      <c r="B492" s="129"/>
      <c r="C492" s="71"/>
      <c r="D492" s="120"/>
      <c r="E492" s="120"/>
      <c r="F492" s="120"/>
      <c r="G492" s="117"/>
      <c r="H492" s="2" t="s">
        <v>24</v>
      </c>
      <c r="I492" s="8">
        <f t="shared" si="379"/>
        <v>0</v>
      </c>
      <c r="J492" s="8">
        <f t="shared" si="379"/>
        <v>0</v>
      </c>
      <c r="K492" s="8">
        <f t="shared" si="377"/>
        <v>0</v>
      </c>
      <c r="L492" s="8">
        <f t="shared" si="377"/>
        <v>0</v>
      </c>
      <c r="M492" s="8">
        <f t="shared" ref="M492:N493" si="381">M497+M502</f>
        <v>0</v>
      </c>
      <c r="N492" s="8">
        <f t="shared" si="381"/>
        <v>0</v>
      </c>
      <c r="O492" s="8">
        <f t="shared" ref="O492:P493" si="382">O497+O502</f>
        <v>0</v>
      </c>
      <c r="P492" s="8">
        <f t="shared" si="382"/>
        <v>0</v>
      </c>
      <c r="Q492" s="8">
        <f t="shared" si="380"/>
        <v>0</v>
      </c>
      <c r="R492" s="8">
        <f t="shared" si="380"/>
        <v>0</v>
      </c>
      <c r="S492" s="85"/>
      <c r="T492" s="85"/>
      <c r="U492" s="85"/>
      <c r="V492" s="85"/>
      <c r="W492" s="85"/>
      <c r="X492" s="85"/>
      <c r="Y492" s="85"/>
      <c r="Z492" s="85"/>
      <c r="AA492" s="85"/>
      <c r="AB492" s="85"/>
      <c r="AC492" s="85"/>
      <c r="AD492" s="85"/>
    </row>
    <row r="493" spans="1:30" s="24" customFormat="1" ht="15.75" customHeight="1">
      <c r="A493" s="134"/>
      <c r="B493" s="129"/>
      <c r="C493" s="72"/>
      <c r="D493" s="121"/>
      <c r="E493" s="121"/>
      <c r="F493" s="121"/>
      <c r="G493" s="118"/>
      <c r="H493" s="2" t="s">
        <v>25</v>
      </c>
      <c r="I493" s="8">
        <f t="shared" si="379"/>
        <v>0</v>
      </c>
      <c r="J493" s="8">
        <f t="shared" si="379"/>
        <v>0</v>
      </c>
      <c r="K493" s="8">
        <f t="shared" si="377"/>
        <v>0</v>
      </c>
      <c r="L493" s="8">
        <f t="shared" si="377"/>
        <v>0</v>
      </c>
      <c r="M493" s="8">
        <f t="shared" si="381"/>
        <v>0</v>
      </c>
      <c r="N493" s="8">
        <f t="shared" si="381"/>
        <v>0</v>
      </c>
      <c r="O493" s="8">
        <f t="shared" si="382"/>
        <v>0</v>
      </c>
      <c r="P493" s="8">
        <f t="shared" si="382"/>
        <v>0</v>
      </c>
      <c r="Q493" s="8">
        <f t="shared" si="380"/>
        <v>0</v>
      </c>
      <c r="R493" s="8">
        <f t="shared" si="380"/>
        <v>0</v>
      </c>
      <c r="S493" s="86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</row>
    <row r="494" spans="1:30" s="24" customFormat="1" ht="25.5" customHeight="1">
      <c r="A494" s="77" t="s">
        <v>123</v>
      </c>
      <c r="B494" s="78" t="s">
        <v>122</v>
      </c>
      <c r="C494" s="84"/>
      <c r="D494" s="4"/>
      <c r="E494" s="5"/>
      <c r="F494" s="4"/>
      <c r="G494" s="6"/>
      <c r="H494" s="2" t="s">
        <v>15</v>
      </c>
      <c r="I494" s="8">
        <f t="shared" ref="I494:L494" si="383">I495+I496+I497+I498</f>
        <v>989055</v>
      </c>
      <c r="J494" s="8">
        <f>J495+J496+J497+J498</f>
        <v>989055</v>
      </c>
      <c r="K494" s="8">
        <f t="shared" si="383"/>
        <v>0</v>
      </c>
      <c r="L494" s="8">
        <f t="shared" si="383"/>
        <v>0</v>
      </c>
      <c r="M494" s="7">
        <f t="shared" ref="M494:P494" si="384">M495+M496+M497+M498</f>
        <v>989055</v>
      </c>
      <c r="N494" s="8">
        <f t="shared" si="384"/>
        <v>989055</v>
      </c>
      <c r="O494" s="7">
        <f t="shared" si="384"/>
        <v>1005050</v>
      </c>
      <c r="P494" s="8">
        <f t="shared" si="384"/>
        <v>1005050</v>
      </c>
      <c r="Q494" s="7">
        <f t="shared" ref="Q494:R494" si="385">Q495+Q496+Q497+Q498</f>
        <v>1492500</v>
      </c>
      <c r="R494" s="8">
        <f t="shared" si="385"/>
        <v>1492500</v>
      </c>
      <c r="S494" s="81" t="s">
        <v>126</v>
      </c>
      <c r="T494" s="84" t="s">
        <v>29</v>
      </c>
      <c r="U494" s="84">
        <f>W494</f>
        <v>0</v>
      </c>
      <c r="V494" s="84">
        <f>X494</f>
        <v>0</v>
      </c>
      <c r="W494" s="84">
        <v>0</v>
      </c>
      <c r="X494" s="84">
        <v>0</v>
      </c>
      <c r="Y494" s="84">
        <v>100</v>
      </c>
      <c r="Z494" s="84">
        <v>100</v>
      </c>
      <c r="AA494" s="84">
        <v>100</v>
      </c>
      <c r="AB494" s="84">
        <v>100</v>
      </c>
      <c r="AC494" s="84">
        <v>100</v>
      </c>
      <c r="AD494" s="84">
        <v>100</v>
      </c>
    </row>
    <row r="495" spans="1:30">
      <c r="A495" s="77"/>
      <c r="B495" s="79"/>
      <c r="C495" s="85"/>
      <c r="D495" s="4"/>
      <c r="E495" s="5"/>
      <c r="F495" s="4"/>
      <c r="G495" s="6"/>
      <c r="H495" s="2" t="s">
        <v>23</v>
      </c>
      <c r="I495" s="7">
        <f t="shared" ref="I495:J498" si="386">K495+M495</f>
        <v>98905.5</v>
      </c>
      <c r="J495" s="7">
        <f t="shared" si="386"/>
        <v>98905.5</v>
      </c>
      <c r="K495" s="7">
        <v>0</v>
      </c>
      <c r="L495" s="7">
        <v>0</v>
      </c>
      <c r="M495" s="12">
        <v>98905.5</v>
      </c>
      <c r="N495" s="12">
        <v>98905.5</v>
      </c>
      <c r="O495" s="12">
        <v>138206</v>
      </c>
      <c r="P495" s="12">
        <v>138206</v>
      </c>
      <c r="Q495" s="12">
        <v>1492500</v>
      </c>
      <c r="R495" s="12">
        <v>1492500</v>
      </c>
      <c r="S495" s="82"/>
      <c r="T495" s="85"/>
      <c r="U495" s="85"/>
      <c r="V495" s="85"/>
      <c r="W495" s="85"/>
      <c r="X495" s="85"/>
      <c r="Y495" s="85"/>
      <c r="Z495" s="85"/>
      <c r="AA495" s="85"/>
      <c r="AB495" s="85"/>
      <c r="AC495" s="85"/>
      <c r="AD495" s="85"/>
    </row>
    <row r="496" spans="1:30">
      <c r="A496" s="77"/>
      <c r="B496" s="79"/>
      <c r="C496" s="85"/>
      <c r="D496" s="4"/>
      <c r="E496" s="5"/>
      <c r="F496" s="4"/>
      <c r="G496" s="6"/>
      <c r="H496" s="2" t="s">
        <v>27</v>
      </c>
      <c r="I496" s="7">
        <f t="shared" si="386"/>
        <v>890149.5</v>
      </c>
      <c r="J496" s="7">
        <f t="shared" si="386"/>
        <v>890149.5</v>
      </c>
      <c r="K496" s="7">
        <v>0</v>
      </c>
      <c r="L496" s="7">
        <v>0</v>
      </c>
      <c r="M496" s="12">
        <v>890149.5</v>
      </c>
      <c r="N496" s="12">
        <v>890149.5</v>
      </c>
      <c r="O496" s="12">
        <v>866844</v>
      </c>
      <c r="P496" s="12">
        <v>866844</v>
      </c>
      <c r="Q496" s="12"/>
      <c r="R496" s="12"/>
      <c r="S496" s="82"/>
      <c r="T496" s="85"/>
      <c r="U496" s="85"/>
      <c r="V496" s="85"/>
      <c r="W496" s="85"/>
      <c r="X496" s="85"/>
      <c r="Y496" s="85"/>
      <c r="Z496" s="85"/>
      <c r="AA496" s="85"/>
      <c r="AB496" s="85"/>
      <c r="AC496" s="85"/>
      <c r="AD496" s="85"/>
    </row>
    <row r="497" spans="1:30">
      <c r="A497" s="77"/>
      <c r="B497" s="79"/>
      <c r="C497" s="85"/>
      <c r="D497" s="4"/>
      <c r="E497" s="5"/>
      <c r="F497" s="4"/>
      <c r="G497" s="6"/>
      <c r="H497" s="2" t="s">
        <v>24</v>
      </c>
      <c r="I497" s="7">
        <f t="shared" si="386"/>
        <v>0</v>
      </c>
      <c r="J497" s="7">
        <f t="shared" si="386"/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82"/>
      <c r="T497" s="85"/>
      <c r="U497" s="85"/>
      <c r="V497" s="85"/>
      <c r="W497" s="85"/>
      <c r="X497" s="85"/>
      <c r="Y497" s="85"/>
      <c r="Z497" s="85"/>
      <c r="AA497" s="85"/>
      <c r="AB497" s="85"/>
      <c r="AC497" s="85"/>
      <c r="AD497" s="85"/>
    </row>
    <row r="498" spans="1:30" ht="152.25" customHeight="1">
      <c r="A498" s="77"/>
      <c r="B498" s="80"/>
      <c r="C498" s="86"/>
      <c r="D498" s="4"/>
      <c r="E498" s="5"/>
      <c r="F498" s="4"/>
      <c r="G498" s="6"/>
      <c r="H498" s="2" t="s">
        <v>25</v>
      </c>
      <c r="I498" s="7">
        <f t="shared" si="386"/>
        <v>0</v>
      </c>
      <c r="J498" s="7">
        <f t="shared" si="386"/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83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</row>
    <row r="499" spans="1:30" s="24" customFormat="1" ht="25.5" customHeight="1">
      <c r="A499" s="77" t="s">
        <v>124</v>
      </c>
      <c r="B499" s="78" t="s">
        <v>125</v>
      </c>
      <c r="C499" s="113">
        <v>502</v>
      </c>
      <c r="D499" s="16" t="s">
        <v>178</v>
      </c>
      <c r="E499" s="17" t="s">
        <v>179</v>
      </c>
      <c r="F499" s="16">
        <v>3</v>
      </c>
      <c r="G499" s="18" t="s">
        <v>194</v>
      </c>
      <c r="H499" s="2" t="s">
        <v>15</v>
      </c>
      <c r="I499" s="8">
        <f t="shared" ref="I499:N499" si="387">I500+I501+I502+I503</f>
        <v>2000</v>
      </c>
      <c r="J499" s="8">
        <f t="shared" si="387"/>
        <v>2000</v>
      </c>
      <c r="K499" s="8">
        <f t="shared" si="387"/>
        <v>2000</v>
      </c>
      <c r="L499" s="8">
        <f t="shared" si="387"/>
        <v>2000</v>
      </c>
      <c r="M499" s="8">
        <f t="shared" si="387"/>
        <v>0</v>
      </c>
      <c r="N499" s="8">
        <f t="shared" si="387"/>
        <v>0</v>
      </c>
      <c r="O499" s="8">
        <f>O500+O501+O502+O503</f>
        <v>0</v>
      </c>
      <c r="P499" s="8">
        <f>P500+P501+P502+P503</f>
        <v>0</v>
      </c>
      <c r="Q499" s="8">
        <f>Q500+Q501+Q502+Q503</f>
        <v>0</v>
      </c>
      <c r="R499" s="8">
        <f>R500+R501+R502+R503</f>
        <v>0</v>
      </c>
      <c r="S499" s="81" t="s">
        <v>31</v>
      </c>
      <c r="T499" s="84" t="s">
        <v>29</v>
      </c>
      <c r="U499" s="84">
        <f>W499</f>
        <v>100</v>
      </c>
      <c r="V499" s="84">
        <f>X499</f>
        <v>100</v>
      </c>
      <c r="W499" s="84">
        <v>100</v>
      </c>
      <c r="X499" s="84">
        <v>100</v>
      </c>
      <c r="Y499" s="84" t="s">
        <v>21</v>
      </c>
      <c r="Z499" s="84" t="s">
        <v>21</v>
      </c>
      <c r="AA499" s="84" t="s">
        <v>21</v>
      </c>
      <c r="AB499" s="84" t="s">
        <v>21</v>
      </c>
      <c r="AC499" s="84" t="s">
        <v>21</v>
      </c>
      <c r="AD499" s="84" t="s">
        <v>21</v>
      </c>
    </row>
    <row r="500" spans="1:30">
      <c r="A500" s="77"/>
      <c r="B500" s="79"/>
      <c r="C500" s="114"/>
      <c r="D500" s="25"/>
      <c r="E500" s="25"/>
      <c r="F500" s="25"/>
      <c r="G500" s="25"/>
      <c r="H500" s="2" t="s">
        <v>23</v>
      </c>
      <c r="I500" s="7">
        <f t="shared" ref="I500:J503" si="388">K500+M500</f>
        <v>2000</v>
      </c>
      <c r="J500" s="7">
        <f t="shared" si="388"/>
        <v>2000</v>
      </c>
      <c r="K500" s="7">
        <v>2000</v>
      </c>
      <c r="L500" s="7">
        <v>2000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82"/>
      <c r="T500" s="85"/>
      <c r="U500" s="85"/>
      <c r="V500" s="85"/>
      <c r="W500" s="85"/>
      <c r="X500" s="85"/>
      <c r="Y500" s="85"/>
      <c r="Z500" s="85"/>
      <c r="AA500" s="85"/>
      <c r="AB500" s="85"/>
      <c r="AC500" s="85"/>
      <c r="AD500" s="85"/>
    </row>
    <row r="501" spans="1:30">
      <c r="A501" s="77"/>
      <c r="B501" s="79"/>
      <c r="C501" s="114"/>
      <c r="D501" s="4"/>
      <c r="E501" s="5"/>
      <c r="F501" s="4"/>
      <c r="G501" s="6"/>
      <c r="H501" s="2" t="s">
        <v>27</v>
      </c>
      <c r="I501" s="7">
        <f t="shared" si="388"/>
        <v>0</v>
      </c>
      <c r="J501" s="7">
        <f t="shared" si="388"/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82"/>
      <c r="T501" s="85"/>
      <c r="U501" s="85"/>
      <c r="V501" s="85"/>
      <c r="W501" s="85"/>
      <c r="X501" s="85"/>
      <c r="Y501" s="85"/>
      <c r="Z501" s="85"/>
      <c r="AA501" s="85"/>
      <c r="AB501" s="85"/>
      <c r="AC501" s="85"/>
      <c r="AD501" s="85"/>
    </row>
    <row r="502" spans="1:30">
      <c r="A502" s="77"/>
      <c r="B502" s="79"/>
      <c r="C502" s="114"/>
      <c r="D502" s="4"/>
      <c r="E502" s="5"/>
      <c r="F502" s="4"/>
      <c r="G502" s="6"/>
      <c r="H502" s="2" t="s">
        <v>24</v>
      </c>
      <c r="I502" s="7">
        <f t="shared" si="388"/>
        <v>0</v>
      </c>
      <c r="J502" s="7">
        <f t="shared" si="388"/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82"/>
      <c r="T502" s="85"/>
      <c r="U502" s="85"/>
      <c r="V502" s="85"/>
      <c r="W502" s="85"/>
      <c r="X502" s="85"/>
      <c r="Y502" s="85"/>
      <c r="Z502" s="85"/>
      <c r="AA502" s="85"/>
      <c r="AB502" s="85"/>
      <c r="AC502" s="85"/>
      <c r="AD502" s="85"/>
    </row>
    <row r="503" spans="1:30" ht="33.75" customHeight="1">
      <c r="A503" s="77"/>
      <c r="B503" s="80"/>
      <c r="C503" s="115"/>
      <c r="D503" s="4"/>
      <c r="E503" s="5"/>
      <c r="F503" s="4"/>
      <c r="G503" s="6"/>
      <c r="H503" s="2" t="s">
        <v>25</v>
      </c>
      <c r="I503" s="7">
        <f t="shared" si="388"/>
        <v>0</v>
      </c>
      <c r="J503" s="7">
        <f t="shared" si="388"/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83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</row>
    <row r="504" spans="1:30" s="24" customFormat="1" ht="25.5" customHeight="1">
      <c r="A504" s="77" t="s">
        <v>308</v>
      </c>
      <c r="B504" s="78" t="s">
        <v>215</v>
      </c>
      <c r="C504" s="113">
        <v>502</v>
      </c>
      <c r="D504" s="16" t="s">
        <v>178</v>
      </c>
      <c r="E504" s="17" t="s">
        <v>179</v>
      </c>
      <c r="F504" s="16" t="s">
        <v>193</v>
      </c>
      <c r="G504" s="18">
        <v>70620</v>
      </c>
      <c r="H504" s="2" t="s">
        <v>15</v>
      </c>
      <c r="I504" s="8">
        <f t="shared" ref="I504:N504" si="389">I505+I506+I507+I508</f>
        <v>1950000</v>
      </c>
      <c r="J504" s="8">
        <f t="shared" si="389"/>
        <v>1950000</v>
      </c>
      <c r="K504" s="8">
        <f t="shared" si="389"/>
        <v>0</v>
      </c>
      <c r="L504" s="8">
        <f t="shared" si="389"/>
        <v>0</v>
      </c>
      <c r="M504" s="7">
        <f t="shared" si="389"/>
        <v>1950000</v>
      </c>
      <c r="N504" s="7">
        <f t="shared" si="389"/>
        <v>1950000</v>
      </c>
      <c r="O504" s="7">
        <f>O505+O506+O507+O508</f>
        <v>0</v>
      </c>
      <c r="P504" s="7">
        <f>P505+P506+P507+P508</f>
        <v>0</v>
      </c>
      <c r="Q504" s="7">
        <f>Q505+Q506+Q507+Q508</f>
        <v>985000</v>
      </c>
      <c r="R504" s="7">
        <f>R505+R506+R507+R508</f>
        <v>985000</v>
      </c>
      <c r="S504" s="81" t="s">
        <v>31</v>
      </c>
      <c r="T504" s="84" t="s">
        <v>29</v>
      </c>
      <c r="U504" s="84" t="str">
        <f>W504</f>
        <v>х</v>
      </c>
      <c r="V504" s="84" t="str">
        <f>X504</f>
        <v>х</v>
      </c>
      <c r="W504" s="84" t="s">
        <v>21</v>
      </c>
      <c r="X504" s="84" t="s">
        <v>21</v>
      </c>
      <c r="Y504" s="84">
        <v>100</v>
      </c>
      <c r="Z504" s="84">
        <v>100</v>
      </c>
      <c r="AA504" s="84" t="s">
        <v>21</v>
      </c>
      <c r="AB504" s="84" t="s">
        <v>21</v>
      </c>
      <c r="AC504" s="84" t="s">
        <v>21</v>
      </c>
      <c r="AD504" s="84" t="s">
        <v>21</v>
      </c>
    </row>
    <row r="505" spans="1:30">
      <c r="A505" s="77"/>
      <c r="B505" s="79"/>
      <c r="C505" s="114"/>
      <c r="D505" s="4"/>
      <c r="E505" s="5"/>
      <c r="F505" s="4"/>
      <c r="G505" s="6"/>
      <c r="H505" s="2" t="s">
        <v>23</v>
      </c>
      <c r="I505" s="7">
        <f t="shared" ref="I505:J508" si="390">K505+M505</f>
        <v>195000</v>
      </c>
      <c r="J505" s="7">
        <f t="shared" si="390"/>
        <v>195000</v>
      </c>
      <c r="K505" s="7">
        <v>0</v>
      </c>
      <c r="L505" s="7">
        <v>0</v>
      </c>
      <c r="M505" s="12">
        <v>195000</v>
      </c>
      <c r="N505" s="12">
        <v>195000</v>
      </c>
      <c r="O505" s="12">
        <v>0</v>
      </c>
      <c r="P505" s="12">
        <v>0</v>
      </c>
      <c r="Q505" s="12">
        <v>985000</v>
      </c>
      <c r="R505" s="12">
        <v>985000</v>
      </c>
      <c r="S505" s="82"/>
      <c r="T505" s="85"/>
      <c r="U505" s="85"/>
      <c r="V505" s="85"/>
      <c r="W505" s="85"/>
      <c r="X505" s="85"/>
      <c r="Y505" s="85"/>
      <c r="Z505" s="85"/>
      <c r="AA505" s="85"/>
      <c r="AB505" s="85"/>
      <c r="AC505" s="85"/>
      <c r="AD505" s="85"/>
    </row>
    <row r="506" spans="1:30">
      <c r="A506" s="77"/>
      <c r="B506" s="79"/>
      <c r="C506" s="114"/>
      <c r="D506" s="4"/>
      <c r="E506" s="5"/>
      <c r="F506" s="4"/>
      <c r="G506" s="6"/>
      <c r="H506" s="2" t="s">
        <v>27</v>
      </c>
      <c r="I506" s="7">
        <f t="shared" si="390"/>
        <v>1755000</v>
      </c>
      <c r="J506" s="7">
        <f t="shared" si="390"/>
        <v>1755000</v>
      </c>
      <c r="K506" s="7">
        <v>0</v>
      </c>
      <c r="L506" s="7">
        <v>0</v>
      </c>
      <c r="M506" s="12">
        <v>1755000</v>
      </c>
      <c r="N506" s="12">
        <v>1755000</v>
      </c>
      <c r="O506" s="12">
        <v>0</v>
      </c>
      <c r="P506" s="12">
        <v>0</v>
      </c>
      <c r="Q506" s="12">
        <v>0</v>
      </c>
      <c r="R506" s="12">
        <v>0</v>
      </c>
      <c r="S506" s="82"/>
      <c r="T506" s="85"/>
      <c r="U506" s="85"/>
      <c r="V506" s="85"/>
      <c r="W506" s="85"/>
      <c r="X506" s="85"/>
      <c r="Y506" s="85"/>
      <c r="Z506" s="85"/>
      <c r="AA506" s="85"/>
      <c r="AB506" s="85"/>
      <c r="AC506" s="85"/>
      <c r="AD506" s="85"/>
    </row>
    <row r="507" spans="1:30">
      <c r="A507" s="77"/>
      <c r="B507" s="79"/>
      <c r="C507" s="114"/>
      <c r="D507" s="4"/>
      <c r="E507" s="5"/>
      <c r="F507" s="4"/>
      <c r="G507" s="6"/>
      <c r="H507" s="2" t="s">
        <v>24</v>
      </c>
      <c r="I507" s="7">
        <f t="shared" si="390"/>
        <v>0</v>
      </c>
      <c r="J507" s="7">
        <f t="shared" si="390"/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82"/>
      <c r="T507" s="85"/>
      <c r="U507" s="85"/>
      <c r="V507" s="85"/>
      <c r="W507" s="85"/>
      <c r="X507" s="85"/>
      <c r="Y507" s="85"/>
      <c r="Z507" s="85"/>
      <c r="AA507" s="85"/>
      <c r="AB507" s="85"/>
      <c r="AC507" s="85"/>
      <c r="AD507" s="85"/>
    </row>
    <row r="508" spans="1:30">
      <c r="A508" s="77"/>
      <c r="B508" s="80"/>
      <c r="C508" s="115"/>
      <c r="D508" s="4"/>
      <c r="E508" s="5"/>
      <c r="F508" s="4"/>
      <c r="G508" s="6"/>
      <c r="H508" s="2" t="s">
        <v>25</v>
      </c>
      <c r="I508" s="7">
        <f t="shared" si="390"/>
        <v>0</v>
      </c>
      <c r="J508" s="7">
        <f t="shared" si="390"/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83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</row>
    <row r="509" spans="1:30" s="24" customFormat="1" ht="25.5" customHeight="1">
      <c r="A509" s="77" t="s">
        <v>309</v>
      </c>
      <c r="B509" s="78" t="s">
        <v>310</v>
      </c>
      <c r="C509" s="113">
        <v>502</v>
      </c>
      <c r="D509" s="16" t="s">
        <v>178</v>
      </c>
      <c r="E509" s="17" t="s">
        <v>179</v>
      </c>
      <c r="F509" s="16" t="s">
        <v>193</v>
      </c>
      <c r="G509" s="18">
        <v>72310</v>
      </c>
      <c r="H509" s="68" t="s">
        <v>15</v>
      </c>
      <c r="I509" s="8">
        <f t="shared" ref="I509:N509" si="391">I510+I511+I512+I513</f>
        <v>1950000</v>
      </c>
      <c r="J509" s="8">
        <f t="shared" si="391"/>
        <v>1950000</v>
      </c>
      <c r="K509" s="8">
        <f t="shared" si="391"/>
        <v>0</v>
      </c>
      <c r="L509" s="8">
        <f t="shared" si="391"/>
        <v>0</v>
      </c>
      <c r="M509" s="7">
        <f t="shared" si="391"/>
        <v>1950000</v>
      </c>
      <c r="N509" s="7">
        <f t="shared" si="391"/>
        <v>1950000</v>
      </c>
      <c r="O509" s="7">
        <f>O510+O511+O512+O513</f>
        <v>0</v>
      </c>
      <c r="P509" s="7">
        <f>P510+P511+P512+P513</f>
        <v>0</v>
      </c>
      <c r="Q509" s="7">
        <f>Q510+Q511+Q512+Q513</f>
        <v>315000</v>
      </c>
      <c r="R509" s="7">
        <f>R510+R511+R512+R513</f>
        <v>315000</v>
      </c>
      <c r="S509" s="81" t="s">
        <v>31</v>
      </c>
      <c r="T509" s="84" t="s">
        <v>29</v>
      </c>
      <c r="U509" s="84" t="str">
        <f>W509</f>
        <v>х</v>
      </c>
      <c r="V509" s="84" t="str">
        <f>X509</f>
        <v>х</v>
      </c>
      <c r="W509" s="84" t="s">
        <v>21</v>
      </c>
      <c r="X509" s="84" t="s">
        <v>21</v>
      </c>
      <c r="Y509" s="84">
        <v>100</v>
      </c>
      <c r="Z509" s="84">
        <v>100</v>
      </c>
      <c r="AA509" s="84" t="s">
        <v>21</v>
      </c>
      <c r="AB509" s="84" t="s">
        <v>21</v>
      </c>
      <c r="AC509" s="84">
        <v>100</v>
      </c>
      <c r="AD509" s="84">
        <v>100</v>
      </c>
    </row>
    <row r="510" spans="1:30">
      <c r="A510" s="77"/>
      <c r="B510" s="79"/>
      <c r="C510" s="114"/>
      <c r="D510" s="4"/>
      <c r="E510" s="5"/>
      <c r="F510" s="4"/>
      <c r="G510" s="6"/>
      <c r="H510" s="68" t="s">
        <v>23</v>
      </c>
      <c r="I510" s="7">
        <f t="shared" ref="I510:I513" si="392">K510+M510</f>
        <v>195000</v>
      </c>
      <c r="J510" s="7">
        <f t="shared" ref="J510:J513" si="393">L510+N510</f>
        <v>195000</v>
      </c>
      <c r="K510" s="7">
        <v>0</v>
      </c>
      <c r="L510" s="7">
        <v>0</v>
      </c>
      <c r="M510" s="12">
        <v>195000</v>
      </c>
      <c r="N510" s="12">
        <v>195000</v>
      </c>
      <c r="O510" s="12">
        <v>0</v>
      </c>
      <c r="P510" s="12">
        <v>0</v>
      </c>
      <c r="Q510" s="12">
        <v>315000</v>
      </c>
      <c r="R510" s="12">
        <v>315000</v>
      </c>
      <c r="S510" s="82"/>
      <c r="T510" s="85"/>
      <c r="U510" s="85"/>
      <c r="V510" s="85"/>
      <c r="W510" s="85"/>
      <c r="X510" s="85"/>
      <c r="Y510" s="85"/>
      <c r="Z510" s="85"/>
      <c r="AA510" s="85"/>
      <c r="AB510" s="85"/>
      <c r="AC510" s="85"/>
      <c r="AD510" s="85"/>
    </row>
    <row r="511" spans="1:30">
      <c r="A511" s="77"/>
      <c r="B511" s="79"/>
      <c r="C511" s="114"/>
      <c r="D511" s="4"/>
      <c r="E511" s="5"/>
      <c r="F511" s="4"/>
      <c r="G511" s="6"/>
      <c r="H511" s="68" t="s">
        <v>27</v>
      </c>
      <c r="I511" s="7">
        <f t="shared" si="392"/>
        <v>1755000</v>
      </c>
      <c r="J511" s="7">
        <f t="shared" si="393"/>
        <v>1755000</v>
      </c>
      <c r="K511" s="7">
        <v>0</v>
      </c>
      <c r="L511" s="7">
        <v>0</v>
      </c>
      <c r="M511" s="12">
        <v>1755000</v>
      </c>
      <c r="N511" s="12">
        <v>1755000</v>
      </c>
      <c r="O511" s="12">
        <v>0</v>
      </c>
      <c r="P511" s="12">
        <v>0</v>
      </c>
      <c r="Q511" s="12">
        <v>0</v>
      </c>
      <c r="R511" s="12">
        <v>0</v>
      </c>
      <c r="S511" s="82"/>
      <c r="T511" s="85"/>
      <c r="U511" s="85"/>
      <c r="V511" s="85"/>
      <c r="W511" s="85"/>
      <c r="X511" s="85"/>
      <c r="Y511" s="85"/>
      <c r="Z511" s="85"/>
      <c r="AA511" s="85"/>
      <c r="AB511" s="85"/>
      <c r="AC511" s="85"/>
      <c r="AD511" s="85"/>
    </row>
    <row r="512" spans="1:30">
      <c r="A512" s="77"/>
      <c r="B512" s="79"/>
      <c r="C512" s="114"/>
      <c r="D512" s="4"/>
      <c r="E512" s="5"/>
      <c r="F512" s="4"/>
      <c r="G512" s="6"/>
      <c r="H512" s="68" t="s">
        <v>24</v>
      </c>
      <c r="I512" s="7">
        <f t="shared" si="392"/>
        <v>0</v>
      </c>
      <c r="J512" s="7">
        <f t="shared" si="393"/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82"/>
      <c r="T512" s="85"/>
      <c r="U512" s="85"/>
      <c r="V512" s="85"/>
      <c r="W512" s="85"/>
      <c r="X512" s="85"/>
      <c r="Y512" s="85"/>
      <c r="Z512" s="85"/>
      <c r="AA512" s="85"/>
      <c r="AB512" s="85"/>
      <c r="AC512" s="85"/>
      <c r="AD512" s="85"/>
    </row>
    <row r="513" spans="1:30">
      <c r="A513" s="77"/>
      <c r="B513" s="80"/>
      <c r="C513" s="115"/>
      <c r="D513" s="4"/>
      <c r="E513" s="5"/>
      <c r="F513" s="4"/>
      <c r="G513" s="6"/>
      <c r="H513" s="68" t="s">
        <v>25</v>
      </c>
      <c r="I513" s="7">
        <f t="shared" si="392"/>
        <v>0</v>
      </c>
      <c r="J513" s="7">
        <f t="shared" si="393"/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83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</row>
    <row r="514" spans="1:30" s="24" customFormat="1" ht="16.5" hidden="1" customHeight="1">
      <c r="A514" s="131"/>
      <c r="B514" s="123" t="s">
        <v>127</v>
      </c>
      <c r="C514" s="123"/>
      <c r="D514" s="123"/>
      <c r="E514" s="123"/>
      <c r="F514" s="123"/>
      <c r="G514" s="123"/>
      <c r="H514" s="2" t="s">
        <v>15</v>
      </c>
      <c r="I514" s="10">
        <f t="shared" ref="I514:L514" si="394">I515+I516+I517+I518</f>
        <v>0</v>
      </c>
      <c r="J514" s="10">
        <f t="shared" si="394"/>
        <v>0</v>
      </c>
      <c r="K514" s="10">
        <f t="shared" si="394"/>
        <v>0</v>
      </c>
      <c r="L514" s="10">
        <f t="shared" si="394"/>
        <v>0</v>
      </c>
      <c r="M514" s="10">
        <f t="shared" ref="M514:P514" si="395">M515+M516+M517+M518</f>
        <v>0</v>
      </c>
      <c r="N514" s="10">
        <f t="shared" si="395"/>
        <v>0</v>
      </c>
      <c r="O514" s="10">
        <f t="shared" si="395"/>
        <v>0</v>
      </c>
      <c r="P514" s="10">
        <f t="shared" si="395"/>
        <v>0</v>
      </c>
      <c r="Q514" s="10">
        <f t="shared" ref="Q514:R514" si="396">Q515+Q516+Q517+Q518</f>
        <v>0</v>
      </c>
      <c r="R514" s="10">
        <f t="shared" si="396"/>
        <v>0</v>
      </c>
      <c r="S514" s="86" t="s">
        <v>16</v>
      </c>
      <c r="T514" s="86" t="s">
        <v>16</v>
      </c>
      <c r="U514" s="86" t="s">
        <v>16</v>
      </c>
      <c r="V514" s="86" t="s">
        <v>16</v>
      </c>
      <c r="W514" s="86" t="s">
        <v>16</v>
      </c>
      <c r="X514" s="86" t="s">
        <v>16</v>
      </c>
      <c r="Y514" s="86" t="s">
        <v>16</v>
      </c>
      <c r="Z514" s="86" t="s">
        <v>16</v>
      </c>
      <c r="AA514" s="86" t="s">
        <v>16</v>
      </c>
      <c r="AB514" s="86" t="s">
        <v>16</v>
      </c>
      <c r="AC514" s="86" t="s">
        <v>16</v>
      </c>
      <c r="AD514" s="86" t="s">
        <v>16</v>
      </c>
    </row>
    <row r="515" spans="1:30" s="24" customFormat="1" ht="16.5" hidden="1" customHeight="1">
      <c r="A515" s="131"/>
      <c r="B515" s="123"/>
      <c r="C515" s="123"/>
      <c r="D515" s="123"/>
      <c r="E515" s="123"/>
      <c r="F515" s="123"/>
      <c r="G515" s="123"/>
      <c r="H515" s="2" t="s">
        <v>23</v>
      </c>
      <c r="I515" s="8">
        <f t="shared" ref="I515:L518" si="397">I520</f>
        <v>0</v>
      </c>
      <c r="J515" s="8">
        <f t="shared" si="397"/>
        <v>0</v>
      </c>
      <c r="K515" s="8">
        <f t="shared" si="397"/>
        <v>0</v>
      </c>
      <c r="L515" s="8">
        <f t="shared" si="397"/>
        <v>0</v>
      </c>
      <c r="M515" s="8">
        <f t="shared" ref="M515:N518" si="398">M520</f>
        <v>0</v>
      </c>
      <c r="N515" s="8">
        <f t="shared" si="398"/>
        <v>0</v>
      </c>
      <c r="O515" s="8">
        <f t="shared" ref="O515:P518" si="399">O520</f>
        <v>0</v>
      </c>
      <c r="P515" s="8">
        <f t="shared" si="399"/>
        <v>0</v>
      </c>
      <c r="Q515" s="8">
        <f t="shared" ref="Q515:R515" si="400">Q520</f>
        <v>0</v>
      </c>
      <c r="R515" s="8">
        <f t="shared" si="400"/>
        <v>0</v>
      </c>
      <c r="S515" s="103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/>
      <c r="AD515" s="103"/>
    </row>
    <row r="516" spans="1:30" s="24" customFormat="1" ht="16.5" hidden="1" customHeight="1">
      <c r="A516" s="131"/>
      <c r="B516" s="123"/>
      <c r="C516" s="123"/>
      <c r="D516" s="123"/>
      <c r="E516" s="123"/>
      <c r="F516" s="123"/>
      <c r="G516" s="123"/>
      <c r="H516" s="2" t="s">
        <v>27</v>
      </c>
      <c r="I516" s="8">
        <f t="shared" si="397"/>
        <v>0</v>
      </c>
      <c r="J516" s="8">
        <f t="shared" si="397"/>
        <v>0</v>
      </c>
      <c r="K516" s="8">
        <f t="shared" si="397"/>
        <v>0</v>
      </c>
      <c r="L516" s="8">
        <f t="shared" si="397"/>
        <v>0</v>
      </c>
      <c r="M516" s="8">
        <f t="shared" si="398"/>
        <v>0</v>
      </c>
      <c r="N516" s="8">
        <f t="shared" si="398"/>
        <v>0</v>
      </c>
      <c r="O516" s="8">
        <f t="shared" si="399"/>
        <v>0</v>
      </c>
      <c r="P516" s="8">
        <f t="shared" si="399"/>
        <v>0</v>
      </c>
      <c r="Q516" s="8">
        <f t="shared" ref="Q516:R516" si="401">Q521</f>
        <v>0</v>
      </c>
      <c r="R516" s="8">
        <f t="shared" si="401"/>
        <v>0</v>
      </c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</row>
    <row r="517" spans="1:30" s="24" customFormat="1" ht="16.5" hidden="1" customHeight="1">
      <c r="A517" s="131"/>
      <c r="B517" s="123"/>
      <c r="C517" s="123"/>
      <c r="D517" s="123"/>
      <c r="E517" s="123"/>
      <c r="F517" s="123"/>
      <c r="G517" s="123"/>
      <c r="H517" s="2" t="s">
        <v>24</v>
      </c>
      <c r="I517" s="8">
        <f t="shared" si="397"/>
        <v>0</v>
      </c>
      <c r="J517" s="8">
        <f t="shared" si="397"/>
        <v>0</v>
      </c>
      <c r="K517" s="8">
        <f t="shared" si="397"/>
        <v>0</v>
      </c>
      <c r="L517" s="8">
        <f t="shared" si="397"/>
        <v>0</v>
      </c>
      <c r="M517" s="8">
        <f t="shared" si="398"/>
        <v>0</v>
      </c>
      <c r="N517" s="8">
        <f t="shared" si="398"/>
        <v>0</v>
      </c>
      <c r="O517" s="8">
        <f t="shared" si="399"/>
        <v>0</v>
      </c>
      <c r="P517" s="8">
        <f t="shared" si="399"/>
        <v>0</v>
      </c>
      <c r="Q517" s="8">
        <f t="shared" ref="Q517:R517" si="402">Q522</f>
        <v>0</v>
      </c>
      <c r="R517" s="8">
        <f t="shared" si="402"/>
        <v>0</v>
      </c>
      <c r="S517" s="103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</row>
    <row r="518" spans="1:30" s="24" customFormat="1" hidden="1">
      <c r="A518" s="131"/>
      <c r="B518" s="124"/>
      <c r="C518" s="124"/>
      <c r="D518" s="124"/>
      <c r="E518" s="124"/>
      <c r="F518" s="124"/>
      <c r="G518" s="124"/>
      <c r="H518" s="2" t="s">
        <v>25</v>
      </c>
      <c r="I518" s="8">
        <f t="shared" si="397"/>
        <v>0</v>
      </c>
      <c r="J518" s="8">
        <f t="shared" si="397"/>
        <v>0</v>
      </c>
      <c r="K518" s="8">
        <f t="shared" si="397"/>
        <v>0</v>
      </c>
      <c r="L518" s="8">
        <f t="shared" si="397"/>
        <v>0</v>
      </c>
      <c r="M518" s="8">
        <f t="shared" si="398"/>
        <v>0</v>
      </c>
      <c r="N518" s="8">
        <f t="shared" si="398"/>
        <v>0</v>
      </c>
      <c r="O518" s="8">
        <f t="shared" si="399"/>
        <v>0</v>
      </c>
      <c r="P518" s="8">
        <f t="shared" si="399"/>
        <v>0</v>
      </c>
      <c r="Q518" s="8">
        <f t="shared" ref="Q518:R518" si="403">Q523</f>
        <v>0</v>
      </c>
      <c r="R518" s="8">
        <f t="shared" si="403"/>
        <v>0</v>
      </c>
      <c r="S518" s="103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</row>
    <row r="519" spans="1:30" s="24" customFormat="1" ht="30.75" hidden="1" customHeight="1">
      <c r="A519" s="132" t="s">
        <v>128</v>
      </c>
      <c r="B519" s="129" t="s">
        <v>130</v>
      </c>
      <c r="C519" s="84" t="s">
        <v>16</v>
      </c>
      <c r="D519" s="119" t="s">
        <v>178</v>
      </c>
      <c r="E519" s="119" t="s">
        <v>179</v>
      </c>
      <c r="F519" s="119">
        <v>4</v>
      </c>
      <c r="G519" s="116" t="s">
        <v>201</v>
      </c>
      <c r="H519" s="2" t="s">
        <v>15</v>
      </c>
      <c r="I519" s="8">
        <f t="shared" ref="I519:J523" si="404">K519</f>
        <v>0</v>
      </c>
      <c r="J519" s="8">
        <f t="shared" si="404"/>
        <v>0</v>
      </c>
      <c r="K519" s="8">
        <f t="shared" ref="K519:N519" si="405">K520+K521+K522+K523</f>
        <v>0</v>
      </c>
      <c r="L519" s="8">
        <f t="shared" si="405"/>
        <v>0</v>
      </c>
      <c r="M519" s="8">
        <f t="shared" si="405"/>
        <v>0</v>
      </c>
      <c r="N519" s="8">
        <f t="shared" si="405"/>
        <v>0</v>
      </c>
      <c r="O519" s="8">
        <f>O520+O521+O522+O523</f>
        <v>0</v>
      </c>
      <c r="P519" s="8">
        <f>P520+P521+P522+P523</f>
        <v>0</v>
      </c>
      <c r="Q519" s="8">
        <f>Q520+Q521+Q522+Q523</f>
        <v>0</v>
      </c>
      <c r="R519" s="8">
        <f>R520+R521+R522+R523</f>
        <v>0</v>
      </c>
      <c r="S519" s="84" t="s">
        <v>16</v>
      </c>
      <c r="T519" s="84" t="s">
        <v>16</v>
      </c>
      <c r="U519" s="84" t="s">
        <v>16</v>
      </c>
      <c r="V519" s="84" t="s">
        <v>16</v>
      </c>
      <c r="W519" s="84" t="s">
        <v>16</v>
      </c>
      <c r="X519" s="84" t="s">
        <v>16</v>
      </c>
      <c r="Y519" s="84" t="s">
        <v>16</v>
      </c>
      <c r="Z519" s="84" t="s">
        <v>16</v>
      </c>
      <c r="AA519" s="84" t="s">
        <v>16</v>
      </c>
      <c r="AB519" s="84" t="s">
        <v>16</v>
      </c>
      <c r="AC519" s="84" t="s">
        <v>16</v>
      </c>
      <c r="AD519" s="84" t="s">
        <v>16</v>
      </c>
    </row>
    <row r="520" spans="1:30" s="24" customFormat="1" hidden="1">
      <c r="A520" s="133"/>
      <c r="B520" s="129"/>
      <c r="C520" s="85"/>
      <c r="D520" s="120"/>
      <c r="E520" s="120"/>
      <c r="F520" s="120"/>
      <c r="G520" s="117"/>
      <c r="H520" s="2" t="s">
        <v>23</v>
      </c>
      <c r="I520" s="8">
        <f t="shared" si="404"/>
        <v>0</v>
      </c>
      <c r="J520" s="8">
        <f t="shared" si="404"/>
        <v>0</v>
      </c>
      <c r="K520" s="8">
        <f>K525</f>
        <v>0</v>
      </c>
      <c r="L520" s="8">
        <f t="shared" ref="L520:M523" si="406">L525</f>
        <v>0</v>
      </c>
      <c r="M520" s="8">
        <f t="shared" ref="M520:P520" si="407">M525</f>
        <v>0</v>
      </c>
      <c r="N520" s="8">
        <f t="shared" si="407"/>
        <v>0</v>
      </c>
      <c r="O520" s="8">
        <f t="shared" si="407"/>
        <v>0</v>
      </c>
      <c r="P520" s="8">
        <f t="shared" si="407"/>
        <v>0</v>
      </c>
      <c r="Q520" s="8">
        <f t="shared" ref="Q520:R520" si="408">Q525</f>
        <v>0</v>
      </c>
      <c r="R520" s="8">
        <f t="shared" si="408"/>
        <v>0</v>
      </c>
      <c r="S520" s="85"/>
      <c r="T520" s="85"/>
      <c r="U520" s="85"/>
      <c r="V520" s="85"/>
      <c r="W520" s="85"/>
      <c r="X520" s="85"/>
      <c r="Y520" s="85"/>
      <c r="Z520" s="85"/>
      <c r="AA520" s="85"/>
      <c r="AB520" s="85"/>
      <c r="AC520" s="85"/>
      <c r="AD520" s="85"/>
    </row>
    <row r="521" spans="1:30" s="24" customFormat="1" hidden="1">
      <c r="A521" s="133"/>
      <c r="B521" s="129"/>
      <c r="C521" s="85"/>
      <c r="D521" s="120"/>
      <c r="E521" s="120"/>
      <c r="F521" s="120"/>
      <c r="G521" s="117"/>
      <c r="H521" s="2" t="s">
        <v>27</v>
      </c>
      <c r="I521" s="8">
        <f t="shared" si="404"/>
        <v>0</v>
      </c>
      <c r="J521" s="8">
        <f t="shared" si="404"/>
        <v>0</v>
      </c>
      <c r="K521" s="8">
        <f t="shared" ref="K521:K523" si="409">K526</f>
        <v>0</v>
      </c>
      <c r="L521" s="8">
        <f>L526</f>
        <v>0</v>
      </c>
      <c r="M521" s="8">
        <f t="shared" si="406"/>
        <v>0</v>
      </c>
      <c r="N521" s="8">
        <f t="shared" ref="N521:O523" si="410">N526</f>
        <v>0</v>
      </c>
      <c r="O521" s="8">
        <f t="shared" si="410"/>
        <v>0</v>
      </c>
      <c r="P521" s="8">
        <f t="shared" ref="P521:Q523" si="411">P526</f>
        <v>0</v>
      </c>
      <c r="Q521" s="8">
        <f t="shared" si="411"/>
        <v>0</v>
      </c>
      <c r="R521" s="8">
        <f t="shared" ref="R521" si="412">R526</f>
        <v>0</v>
      </c>
      <c r="S521" s="85"/>
      <c r="T521" s="85"/>
      <c r="U521" s="85"/>
      <c r="V521" s="85"/>
      <c r="W521" s="85"/>
      <c r="X521" s="85"/>
      <c r="Y521" s="85"/>
      <c r="Z521" s="85"/>
      <c r="AA521" s="85"/>
      <c r="AB521" s="85"/>
      <c r="AC521" s="85"/>
      <c r="AD521" s="85"/>
    </row>
    <row r="522" spans="1:30" s="24" customFormat="1" hidden="1">
      <c r="A522" s="133"/>
      <c r="B522" s="129"/>
      <c r="C522" s="85"/>
      <c r="D522" s="120"/>
      <c r="E522" s="120"/>
      <c r="F522" s="120"/>
      <c r="G522" s="117"/>
      <c r="H522" s="2" t="s">
        <v>24</v>
      </c>
      <c r="I522" s="8">
        <f t="shared" si="404"/>
        <v>0</v>
      </c>
      <c r="J522" s="8">
        <f t="shared" si="404"/>
        <v>0</v>
      </c>
      <c r="K522" s="8">
        <f t="shared" si="409"/>
        <v>0</v>
      </c>
      <c r="L522" s="8">
        <f t="shared" si="406"/>
        <v>0</v>
      </c>
      <c r="M522" s="8">
        <f t="shared" si="406"/>
        <v>0</v>
      </c>
      <c r="N522" s="8">
        <f t="shared" si="410"/>
        <v>0</v>
      </c>
      <c r="O522" s="8">
        <f t="shared" si="410"/>
        <v>0</v>
      </c>
      <c r="P522" s="8">
        <f t="shared" si="411"/>
        <v>0</v>
      </c>
      <c r="Q522" s="8">
        <f t="shared" si="411"/>
        <v>0</v>
      </c>
      <c r="R522" s="8">
        <f t="shared" ref="R522" si="413">R527</f>
        <v>0</v>
      </c>
      <c r="S522" s="85"/>
      <c r="T522" s="85"/>
      <c r="U522" s="85"/>
      <c r="V522" s="85"/>
      <c r="W522" s="85"/>
      <c r="X522" s="85"/>
      <c r="Y522" s="85"/>
      <c r="Z522" s="85"/>
      <c r="AA522" s="85"/>
      <c r="AB522" s="85"/>
      <c r="AC522" s="85"/>
      <c r="AD522" s="85"/>
    </row>
    <row r="523" spans="1:30" s="24" customFormat="1" ht="13.5" hidden="1" customHeight="1">
      <c r="A523" s="134"/>
      <c r="B523" s="129"/>
      <c r="C523" s="86"/>
      <c r="D523" s="121"/>
      <c r="E523" s="121"/>
      <c r="F523" s="121"/>
      <c r="G523" s="118"/>
      <c r="H523" s="2" t="s">
        <v>25</v>
      </c>
      <c r="I523" s="8">
        <f t="shared" si="404"/>
        <v>0</v>
      </c>
      <c r="J523" s="8">
        <f t="shared" si="404"/>
        <v>0</v>
      </c>
      <c r="K523" s="8">
        <f t="shared" si="409"/>
        <v>0</v>
      </c>
      <c r="L523" s="8">
        <f t="shared" si="406"/>
        <v>0</v>
      </c>
      <c r="M523" s="8">
        <f t="shared" si="406"/>
        <v>0</v>
      </c>
      <c r="N523" s="8">
        <f t="shared" si="410"/>
        <v>0</v>
      </c>
      <c r="O523" s="8">
        <f t="shared" si="410"/>
        <v>0</v>
      </c>
      <c r="P523" s="8">
        <f t="shared" si="411"/>
        <v>0</v>
      </c>
      <c r="Q523" s="8">
        <f t="shared" si="411"/>
        <v>0</v>
      </c>
      <c r="R523" s="8">
        <f t="shared" ref="R523" si="414">R528</f>
        <v>0</v>
      </c>
      <c r="S523" s="86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</row>
    <row r="524" spans="1:30" s="24" customFormat="1" ht="25.5" hidden="1" customHeight="1">
      <c r="A524" s="77" t="s">
        <v>129</v>
      </c>
      <c r="B524" s="78" t="s">
        <v>131</v>
      </c>
      <c r="C524" s="84"/>
      <c r="D524" s="4"/>
      <c r="E524" s="5"/>
      <c r="F524" s="4"/>
      <c r="G524" s="6"/>
      <c r="H524" s="2" t="s">
        <v>15</v>
      </c>
      <c r="I524" s="8">
        <f t="shared" ref="I524:L524" si="415">I525+I526+I527+I528</f>
        <v>0</v>
      </c>
      <c r="J524" s="8" t="e">
        <f t="shared" si="415"/>
        <v>#REF!</v>
      </c>
      <c r="K524" s="8">
        <f t="shared" si="415"/>
        <v>0</v>
      </c>
      <c r="L524" s="8">
        <f t="shared" si="415"/>
        <v>0</v>
      </c>
      <c r="M524" s="8">
        <f t="shared" ref="M524:P524" si="416">M525+M526+M527+M528</f>
        <v>0</v>
      </c>
      <c r="N524" s="8">
        <f t="shared" si="416"/>
        <v>0</v>
      </c>
      <c r="O524" s="8">
        <f t="shared" si="416"/>
        <v>0</v>
      </c>
      <c r="P524" s="8">
        <f t="shared" si="416"/>
        <v>0</v>
      </c>
      <c r="Q524" s="8">
        <f t="shared" ref="Q524:R524" si="417">Q525+Q526+Q527+Q528</f>
        <v>0</v>
      </c>
      <c r="R524" s="8">
        <f t="shared" si="417"/>
        <v>0</v>
      </c>
      <c r="S524" s="81" t="s">
        <v>132</v>
      </c>
      <c r="T524" s="84" t="s">
        <v>47</v>
      </c>
      <c r="U524" s="84">
        <f>W524</f>
        <v>2</v>
      </c>
      <c r="V524" s="84">
        <f>X524</f>
        <v>2</v>
      </c>
      <c r="W524" s="84">
        <v>2</v>
      </c>
      <c r="X524" s="84">
        <v>2</v>
      </c>
      <c r="Y524" s="84">
        <v>2</v>
      </c>
      <c r="Z524" s="84">
        <v>2</v>
      </c>
      <c r="AA524" s="84">
        <v>2</v>
      </c>
      <c r="AB524" s="84">
        <v>2</v>
      </c>
      <c r="AC524" s="84">
        <v>2</v>
      </c>
      <c r="AD524" s="84">
        <v>2</v>
      </c>
    </row>
    <row r="525" spans="1:30" hidden="1">
      <c r="A525" s="77"/>
      <c r="B525" s="79"/>
      <c r="C525" s="85"/>
      <c r="D525" s="4"/>
      <c r="E525" s="5"/>
      <c r="F525" s="4"/>
      <c r="G525" s="6"/>
      <c r="H525" s="2" t="s">
        <v>23</v>
      </c>
      <c r="I525" s="8">
        <f t="shared" ref="I525:I528" si="418">K525</f>
        <v>0</v>
      </c>
      <c r="J525" s="8" t="e">
        <f>#REF!</f>
        <v>#REF!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82"/>
      <c r="T525" s="85"/>
      <c r="U525" s="85"/>
      <c r="V525" s="85"/>
      <c r="W525" s="85"/>
      <c r="X525" s="85"/>
      <c r="Y525" s="85"/>
      <c r="Z525" s="85"/>
      <c r="AA525" s="85"/>
      <c r="AB525" s="85"/>
      <c r="AC525" s="85"/>
      <c r="AD525" s="85"/>
    </row>
    <row r="526" spans="1:30" hidden="1">
      <c r="A526" s="77"/>
      <c r="B526" s="79"/>
      <c r="C526" s="85"/>
      <c r="D526" s="4"/>
      <c r="E526" s="5"/>
      <c r="F526" s="4"/>
      <c r="G526" s="6"/>
      <c r="H526" s="2" t="s">
        <v>27</v>
      </c>
      <c r="I526" s="8">
        <f t="shared" si="418"/>
        <v>0</v>
      </c>
      <c r="J526" s="8" t="e">
        <f>#REF!</f>
        <v>#REF!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82"/>
      <c r="T526" s="85"/>
      <c r="U526" s="85"/>
      <c r="V526" s="85"/>
      <c r="W526" s="85"/>
      <c r="X526" s="85"/>
      <c r="Y526" s="85"/>
      <c r="Z526" s="85"/>
      <c r="AA526" s="85"/>
      <c r="AB526" s="85"/>
      <c r="AC526" s="85"/>
      <c r="AD526" s="85"/>
    </row>
    <row r="527" spans="1:30" hidden="1">
      <c r="A527" s="77"/>
      <c r="B527" s="79"/>
      <c r="C527" s="85"/>
      <c r="D527" s="4"/>
      <c r="E527" s="5"/>
      <c r="F527" s="4"/>
      <c r="G527" s="6"/>
      <c r="H527" s="2" t="s">
        <v>24</v>
      </c>
      <c r="I527" s="8">
        <f t="shared" si="418"/>
        <v>0</v>
      </c>
      <c r="J527" s="8" t="e">
        <f>#REF!</f>
        <v>#REF!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82"/>
      <c r="T527" s="85"/>
      <c r="U527" s="85"/>
      <c r="V527" s="85"/>
      <c r="W527" s="85"/>
      <c r="X527" s="85"/>
      <c r="Y527" s="85"/>
      <c r="Z527" s="85"/>
      <c r="AA527" s="85"/>
      <c r="AB527" s="85"/>
      <c r="AC527" s="85"/>
      <c r="AD527" s="85"/>
    </row>
    <row r="528" spans="1:30" hidden="1">
      <c r="A528" s="77"/>
      <c r="B528" s="80"/>
      <c r="C528" s="86"/>
      <c r="D528" s="4"/>
      <c r="E528" s="5"/>
      <c r="F528" s="4"/>
      <c r="G528" s="6"/>
      <c r="H528" s="2" t="s">
        <v>25</v>
      </c>
      <c r="I528" s="8">
        <f t="shared" si="418"/>
        <v>0</v>
      </c>
      <c r="J528" s="8" t="e">
        <f>#REF!</f>
        <v>#REF!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83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</row>
    <row r="529" spans="1:31" ht="25.5">
      <c r="A529" s="160" t="s">
        <v>30</v>
      </c>
      <c r="B529" s="160"/>
      <c r="C529" s="84"/>
      <c r="D529" s="84">
        <v>24</v>
      </c>
      <c r="E529" s="84">
        <v>2</v>
      </c>
      <c r="F529" s="90" t="s">
        <v>180</v>
      </c>
      <c r="G529" s="90" t="s">
        <v>201</v>
      </c>
      <c r="H529" s="2" t="s">
        <v>15</v>
      </c>
      <c r="I529" s="8">
        <f t="shared" ref="I529:J533" si="419">K529</f>
        <v>25769366.640000001</v>
      </c>
      <c r="J529" s="8">
        <f t="shared" si="419"/>
        <v>21896092.899999999</v>
      </c>
      <c r="K529" s="8">
        <f t="shared" ref="K529:N529" si="420">K530+K531+K532+K533</f>
        <v>25769366.640000001</v>
      </c>
      <c r="L529" s="8">
        <f t="shared" si="420"/>
        <v>21896092.899999999</v>
      </c>
      <c r="M529" s="8">
        <f>M530+M531+M532+M533</f>
        <v>17764064.359999999</v>
      </c>
      <c r="N529" s="8">
        <f t="shared" si="420"/>
        <v>17545197.309999999</v>
      </c>
      <c r="O529" s="8">
        <f>O530+O531+O532+O533</f>
        <v>19191269.5</v>
      </c>
      <c r="P529" s="8">
        <f>P530+P531+P532+P533</f>
        <v>19049147.07</v>
      </c>
      <c r="Q529" s="8">
        <f>Q530+Q531+Q532+Q533</f>
        <v>56973867.289999999</v>
      </c>
      <c r="R529" s="8">
        <f>R530+R531+R532+R533</f>
        <v>56971617.289999999</v>
      </c>
      <c r="S529" s="84" t="s">
        <v>16</v>
      </c>
      <c r="T529" s="84" t="s">
        <v>16</v>
      </c>
      <c r="U529" s="84" t="s">
        <v>16</v>
      </c>
      <c r="V529" s="84" t="s">
        <v>16</v>
      </c>
      <c r="W529" s="84" t="s">
        <v>16</v>
      </c>
      <c r="X529" s="84" t="s">
        <v>16</v>
      </c>
      <c r="Y529" s="84" t="s">
        <v>16</v>
      </c>
      <c r="Z529" s="84" t="s">
        <v>16</v>
      </c>
      <c r="AA529" s="84" t="s">
        <v>16</v>
      </c>
      <c r="AB529" s="84" t="s">
        <v>16</v>
      </c>
      <c r="AC529" s="84" t="s">
        <v>16</v>
      </c>
      <c r="AD529" s="84" t="s">
        <v>16</v>
      </c>
    </row>
    <row r="530" spans="1:31">
      <c r="A530" s="160"/>
      <c r="B530" s="160"/>
      <c r="C530" s="85"/>
      <c r="D530" s="85"/>
      <c r="E530" s="85"/>
      <c r="F530" s="91"/>
      <c r="G530" s="91"/>
      <c r="H530" s="2" t="s">
        <v>23</v>
      </c>
      <c r="I530" s="8">
        <f t="shared" si="419"/>
        <v>22680960.600000001</v>
      </c>
      <c r="J530" s="8">
        <f t="shared" si="419"/>
        <v>18821453.939999998</v>
      </c>
      <c r="K530" s="8">
        <f t="shared" ref="K530:R533" si="421">K515+K485+K140+K65</f>
        <v>22680960.600000001</v>
      </c>
      <c r="L530" s="8">
        <f t="shared" si="421"/>
        <v>18821453.939999998</v>
      </c>
      <c r="M530" s="8">
        <f t="shared" si="421"/>
        <v>12224415.149999999</v>
      </c>
      <c r="N530" s="8">
        <f t="shared" si="421"/>
        <v>12057401.1</v>
      </c>
      <c r="O530" s="8">
        <f t="shared" si="421"/>
        <v>12320108.970000001</v>
      </c>
      <c r="P530" s="8">
        <f t="shared" si="421"/>
        <v>12178347.32</v>
      </c>
      <c r="Q530" s="8">
        <f t="shared" si="421"/>
        <v>45978735.960000001</v>
      </c>
      <c r="R530" s="8">
        <f t="shared" si="421"/>
        <v>45976485.960000001</v>
      </c>
      <c r="S530" s="85"/>
      <c r="T530" s="85"/>
      <c r="U530" s="85"/>
      <c r="V530" s="85"/>
      <c r="W530" s="85"/>
      <c r="X530" s="85"/>
      <c r="Y530" s="85"/>
      <c r="Z530" s="85"/>
      <c r="AA530" s="85"/>
      <c r="AB530" s="85"/>
      <c r="AC530" s="85"/>
      <c r="AD530" s="85"/>
    </row>
    <row r="531" spans="1:31">
      <c r="A531" s="160"/>
      <c r="B531" s="160"/>
      <c r="C531" s="85"/>
      <c r="D531" s="85"/>
      <c r="E531" s="85"/>
      <c r="F531" s="91"/>
      <c r="G531" s="91"/>
      <c r="H531" s="2" t="s">
        <v>27</v>
      </c>
      <c r="I531" s="8">
        <f t="shared" si="419"/>
        <v>3088406.04</v>
      </c>
      <c r="J531" s="8">
        <f t="shared" si="419"/>
        <v>3074638.96</v>
      </c>
      <c r="K531" s="8">
        <f t="shared" si="421"/>
        <v>3088406.04</v>
      </c>
      <c r="L531" s="8">
        <f t="shared" si="421"/>
        <v>3074638.96</v>
      </c>
      <c r="M531" s="8">
        <f t="shared" si="421"/>
        <v>5261009.21</v>
      </c>
      <c r="N531" s="8">
        <f t="shared" si="421"/>
        <v>5209156.21</v>
      </c>
      <c r="O531" s="8">
        <f t="shared" si="421"/>
        <v>6871160.5299999993</v>
      </c>
      <c r="P531" s="8">
        <f t="shared" si="421"/>
        <v>6870799.75</v>
      </c>
      <c r="Q531" s="8">
        <f t="shared" si="421"/>
        <v>10995131.33</v>
      </c>
      <c r="R531" s="8">
        <f t="shared" si="421"/>
        <v>10995131.33</v>
      </c>
      <c r="S531" s="85"/>
      <c r="T531" s="85"/>
      <c r="U531" s="85"/>
      <c r="V531" s="85"/>
      <c r="W531" s="85"/>
      <c r="X531" s="85"/>
      <c r="Y531" s="85"/>
      <c r="Z531" s="85"/>
      <c r="AA531" s="85"/>
      <c r="AB531" s="85"/>
      <c r="AC531" s="85"/>
      <c r="AD531" s="85"/>
    </row>
    <row r="532" spans="1:31">
      <c r="A532" s="160"/>
      <c r="B532" s="160"/>
      <c r="C532" s="85"/>
      <c r="D532" s="85"/>
      <c r="E532" s="85"/>
      <c r="F532" s="91"/>
      <c r="G532" s="91"/>
      <c r="H532" s="2" t="s">
        <v>24</v>
      </c>
      <c r="I532" s="8">
        <f t="shared" si="419"/>
        <v>0</v>
      </c>
      <c r="J532" s="8">
        <f t="shared" si="419"/>
        <v>0</v>
      </c>
      <c r="K532" s="8">
        <f t="shared" si="421"/>
        <v>0</v>
      </c>
      <c r="L532" s="8">
        <f t="shared" si="421"/>
        <v>0</v>
      </c>
      <c r="M532" s="8">
        <f t="shared" si="421"/>
        <v>278640</v>
      </c>
      <c r="N532" s="8">
        <f t="shared" si="421"/>
        <v>278640</v>
      </c>
      <c r="O532" s="8">
        <f t="shared" si="421"/>
        <v>0</v>
      </c>
      <c r="P532" s="8">
        <f t="shared" si="421"/>
        <v>0</v>
      </c>
      <c r="Q532" s="8">
        <f t="shared" si="421"/>
        <v>0</v>
      </c>
      <c r="R532" s="8">
        <f t="shared" si="421"/>
        <v>0</v>
      </c>
      <c r="S532" s="85"/>
      <c r="T532" s="85"/>
      <c r="U532" s="85"/>
      <c r="V532" s="85"/>
      <c r="W532" s="85"/>
      <c r="X532" s="85"/>
      <c r="Y532" s="85"/>
      <c r="Z532" s="85"/>
      <c r="AA532" s="85"/>
      <c r="AB532" s="85"/>
      <c r="AC532" s="85"/>
      <c r="AD532" s="85"/>
      <c r="AE532" s="22" t="s">
        <v>28</v>
      </c>
    </row>
    <row r="533" spans="1:31">
      <c r="A533" s="160"/>
      <c r="B533" s="160"/>
      <c r="C533" s="86"/>
      <c r="D533" s="86"/>
      <c r="E533" s="86"/>
      <c r="F533" s="92"/>
      <c r="G533" s="92"/>
      <c r="H533" s="2" t="s">
        <v>25</v>
      </c>
      <c r="I533" s="8">
        <f t="shared" si="419"/>
        <v>0</v>
      </c>
      <c r="J533" s="8">
        <f t="shared" si="419"/>
        <v>0</v>
      </c>
      <c r="K533" s="8">
        <f t="shared" si="421"/>
        <v>0</v>
      </c>
      <c r="L533" s="8">
        <f t="shared" si="421"/>
        <v>0</v>
      </c>
      <c r="M533" s="8">
        <f t="shared" si="421"/>
        <v>0</v>
      </c>
      <c r="N533" s="8">
        <f t="shared" si="421"/>
        <v>0</v>
      </c>
      <c r="O533" s="8">
        <f t="shared" si="421"/>
        <v>0</v>
      </c>
      <c r="P533" s="8">
        <f t="shared" si="421"/>
        <v>0</v>
      </c>
      <c r="Q533" s="8">
        <f t="shared" si="421"/>
        <v>0</v>
      </c>
      <c r="R533" s="8">
        <f t="shared" si="421"/>
        <v>0</v>
      </c>
      <c r="S533" s="86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</row>
    <row r="534" spans="1:31" ht="15" customHeight="1">
      <c r="A534" s="75" t="s">
        <v>133</v>
      </c>
      <c r="B534" s="76"/>
      <c r="C534" s="76"/>
      <c r="D534" s="76"/>
      <c r="E534" s="76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  <c r="Z534" s="76"/>
      <c r="AA534" s="76"/>
      <c r="AB534" s="76"/>
      <c r="AC534" s="76"/>
      <c r="AD534" s="76"/>
    </row>
    <row r="535" spans="1:31" ht="15" customHeight="1">
      <c r="A535" s="73" t="s">
        <v>134</v>
      </c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</row>
    <row r="536" spans="1:31" ht="25.5">
      <c r="A536" s="103">
        <v>3</v>
      </c>
      <c r="B536" s="124" t="s">
        <v>135</v>
      </c>
      <c r="C536" s="124"/>
      <c r="D536" s="124"/>
      <c r="E536" s="124"/>
      <c r="F536" s="124"/>
      <c r="G536" s="124"/>
      <c r="H536" s="69" t="s">
        <v>15</v>
      </c>
      <c r="I536" s="8">
        <f t="shared" ref="I536:L536" si="422">SUM(I537:I540)</f>
        <v>16364759.189999999</v>
      </c>
      <c r="J536" s="8">
        <f>SUM(J537:J540)</f>
        <v>21846357.299999997</v>
      </c>
      <c r="K536" s="8">
        <f t="shared" si="422"/>
        <v>16364759.189999999</v>
      </c>
      <c r="L536" s="8">
        <f t="shared" si="422"/>
        <v>2105057.66</v>
      </c>
      <c r="M536" s="8">
        <f t="shared" ref="M536:P536" si="423">SUM(M537:M540)</f>
        <v>6812454.6799999997</v>
      </c>
      <c r="N536" s="8">
        <f t="shared" si="423"/>
        <v>6204139.5299999993</v>
      </c>
      <c r="O536" s="8">
        <f t="shared" si="423"/>
        <v>57677718.400000006</v>
      </c>
      <c r="P536" s="8">
        <f t="shared" si="423"/>
        <v>56289420.090000004</v>
      </c>
      <c r="Q536" s="8">
        <f t="shared" ref="Q536:R536" si="424">SUM(Q537:Q540)</f>
        <v>17564507.52</v>
      </c>
      <c r="R536" s="8">
        <f t="shared" si="424"/>
        <v>16963491.68</v>
      </c>
      <c r="S536" s="103" t="s">
        <v>16</v>
      </c>
      <c r="T536" s="103" t="s">
        <v>16</v>
      </c>
      <c r="U536" s="103" t="s">
        <v>16</v>
      </c>
      <c r="V536" s="103" t="s">
        <v>16</v>
      </c>
      <c r="W536" s="103" t="s">
        <v>16</v>
      </c>
      <c r="X536" s="103" t="s">
        <v>16</v>
      </c>
      <c r="Y536" s="103" t="s">
        <v>16</v>
      </c>
      <c r="Z536" s="103" t="s">
        <v>16</v>
      </c>
      <c r="AA536" s="103" t="s">
        <v>16</v>
      </c>
      <c r="AB536" s="103" t="s">
        <v>16</v>
      </c>
      <c r="AC536" s="103" t="s">
        <v>16</v>
      </c>
      <c r="AD536" s="103" t="s">
        <v>16</v>
      </c>
    </row>
    <row r="537" spans="1:31">
      <c r="A537" s="103"/>
      <c r="B537" s="124"/>
      <c r="C537" s="124"/>
      <c r="D537" s="124"/>
      <c r="E537" s="124"/>
      <c r="F537" s="124"/>
      <c r="G537" s="124"/>
      <c r="H537" s="69" t="s">
        <v>23</v>
      </c>
      <c r="I537" s="8">
        <f>K537</f>
        <v>2709239.75</v>
      </c>
      <c r="J537" s="8">
        <f>J542+J582+J597</f>
        <v>4676171.16</v>
      </c>
      <c r="K537" s="8">
        <f>K542+K582+K597</f>
        <v>2709239.75</v>
      </c>
      <c r="L537" s="8">
        <f>L542</f>
        <v>2105057.66</v>
      </c>
      <c r="M537" s="8">
        <f t="shared" ref="M537:R538" si="425">M542+M582+M597</f>
        <v>2975339.61</v>
      </c>
      <c r="N537" s="8">
        <f t="shared" si="425"/>
        <v>2367024.46</v>
      </c>
      <c r="O537" s="8">
        <f t="shared" si="425"/>
        <v>8136753.1699999999</v>
      </c>
      <c r="P537" s="8">
        <f t="shared" si="425"/>
        <v>8108978.1899999995</v>
      </c>
      <c r="Q537" s="8">
        <f t="shared" si="425"/>
        <v>9352633.4800000004</v>
      </c>
      <c r="R537" s="8">
        <f t="shared" si="425"/>
        <v>8751617.6400000006</v>
      </c>
      <c r="S537" s="103"/>
      <c r="T537" s="103"/>
      <c r="U537" s="103"/>
      <c r="V537" s="103"/>
      <c r="W537" s="103"/>
      <c r="X537" s="103"/>
      <c r="Y537" s="103"/>
      <c r="Z537" s="103"/>
      <c r="AA537" s="103"/>
      <c r="AB537" s="103"/>
      <c r="AC537" s="103"/>
      <c r="AD537" s="103"/>
    </row>
    <row r="538" spans="1:31">
      <c r="A538" s="103"/>
      <c r="B538" s="124"/>
      <c r="C538" s="124"/>
      <c r="D538" s="124"/>
      <c r="E538" s="124"/>
      <c r="F538" s="124"/>
      <c r="G538" s="124"/>
      <c r="H538" s="69" t="s">
        <v>27</v>
      </c>
      <c r="I538" s="8">
        <f>K538</f>
        <v>12914245.539999999</v>
      </c>
      <c r="J538" s="8">
        <f t="shared" ref="J538:K540" si="426">J543+J583+J598</f>
        <v>16445034.67</v>
      </c>
      <c r="K538" s="8">
        <f t="shared" si="426"/>
        <v>12914245.539999999</v>
      </c>
      <c r="L538" s="8">
        <f t="shared" ref="L538:L540" si="427">L543</f>
        <v>0</v>
      </c>
      <c r="M538" s="8">
        <f t="shared" si="425"/>
        <v>3837115.07</v>
      </c>
      <c r="N538" s="8">
        <f t="shared" si="425"/>
        <v>3837115.07</v>
      </c>
      <c r="O538" s="8">
        <f t="shared" si="425"/>
        <v>49540965.230000004</v>
      </c>
      <c r="P538" s="8">
        <f t="shared" si="425"/>
        <v>48180441.900000006</v>
      </c>
      <c r="Q538" s="8">
        <f t="shared" si="425"/>
        <v>8211874.0399999991</v>
      </c>
      <c r="R538" s="8">
        <f t="shared" si="425"/>
        <v>8211874.0399999991</v>
      </c>
      <c r="S538" s="103"/>
      <c r="T538" s="103"/>
      <c r="U538" s="103"/>
      <c r="V538" s="103"/>
      <c r="W538" s="103"/>
      <c r="X538" s="103"/>
      <c r="Y538" s="103"/>
      <c r="Z538" s="103"/>
      <c r="AA538" s="103"/>
      <c r="AB538" s="103"/>
      <c r="AC538" s="103"/>
      <c r="AD538" s="103"/>
      <c r="AE538" s="3"/>
    </row>
    <row r="539" spans="1:31">
      <c r="A539" s="103"/>
      <c r="B539" s="124"/>
      <c r="C539" s="124"/>
      <c r="D539" s="124"/>
      <c r="E539" s="124"/>
      <c r="F539" s="124"/>
      <c r="G539" s="124"/>
      <c r="H539" s="69" t="s">
        <v>24</v>
      </c>
      <c r="I539" s="8">
        <f>K539</f>
        <v>741273.90000000014</v>
      </c>
      <c r="J539" s="8">
        <f t="shared" si="426"/>
        <v>725151.47000000009</v>
      </c>
      <c r="K539" s="8">
        <f t="shared" si="426"/>
        <v>741273.90000000014</v>
      </c>
      <c r="L539" s="8">
        <f t="shared" si="427"/>
        <v>0</v>
      </c>
      <c r="M539" s="8">
        <f>M544+M584+M599</f>
        <v>0</v>
      </c>
      <c r="N539" s="8">
        <f t="shared" ref="N539:N540" si="428">N544</f>
        <v>0</v>
      </c>
      <c r="O539" s="8">
        <f>O544+O584+O599</f>
        <v>0</v>
      </c>
      <c r="P539" s="8">
        <f>P544</f>
        <v>0</v>
      </c>
      <c r="Q539" s="8">
        <f>Q544+Q584+Q599</f>
        <v>0</v>
      </c>
      <c r="R539" s="8">
        <f>R544</f>
        <v>0</v>
      </c>
      <c r="S539" s="103"/>
      <c r="T539" s="103"/>
      <c r="U539" s="103"/>
      <c r="V539" s="103"/>
      <c r="W539" s="103"/>
      <c r="X539" s="103"/>
      <c r="Y539" s="103"/>
      <c r="Z539" s="103"/>
      <c r="AA539" s="103"/>
      <c r="AB539" s="103"/>
      <c r="AC539" s="103"/>
      <c r="AD539" s="103"/>
      <c r="AE539" s="3"/>
    </row>
    <row r="540" spans="1:31">
      <c r="A540" s="103"/>
      <c r="B540" s="124"/>
      <c r="C540" s="124"/>
      <c r="D540" s="124"/>
      <c r="E540" s="124"/>
      <c r="F540" s="124"/>
      <c r="G540" s="124"/>
      <c r="H540" s="69" t="s">
        <v>25</v>
      </c>
      <c r="I540" s="8">
        <f>K540</f>
        <v>0</v>
      </c>
      <c r="J540" s="8">
        <f t="shared" si="426"/>
        <v>0</v>
      </c>
      <c r="K540" s="8">
        <f t="shared" si="426"/>
        <v>0</v>
      </c>
      <c r="L540" s="8">
        <f t="shared" si="427"/>
        <v>0</v>
      </c>
      <c r="M540" s="8">
        <f>M545+M585+M600</f>
        <v>0</v>
      </c>
      <c r="N540" s="8">
        <f t="shared" si="428"/>
        <v>0</v>
      </c>
      <c r="O540" s="8">
        <f>O545+O585+O600</f>
        <v>0</v>
      </c>
      <c r="P540" s="8">
        <f>P545</f>
        <v>0</v>
      </c>
      <c r="Q540" s="8">
        <f>Q545+Q585+Q600</f>
        <v>0</v>
      </c>
      <c r="R540" s="8">
        <f>R545</f>
        <v>0</v>
      </c>
      <c r="S540" s="103"/>
      <c r="T540" s="103"/>
      <c r="U540" s="103"/>
      <c r="V540" s="103"/>
      <c r="W540" s="103"/>
      <c r="X540" s="103"/>
      <c r="Y540" s="103"/>
      <c r="Z540" s="103"/>
      <c r="AA540" s="103"/>
      <c r="AB540" s="103"/>
      <c r="AC540" s="103"/>
      <c r="AD540" s="103"/>
      <c r="AE540" s="3"/>
    </row>
    <row r="541" spans="1:31" ht="25.5">
      <c r="A541" s="128" t="s">
        <v>138</v>
      </c>
      <c r="B541" s="129" t="s">
        <v>136</v>
      </c>
      <c r="C541" s="84" t="s">
        <v>16</v>
      </c>
      <c r="D541" s="119">
        <v>24</v>
      </c>
      <c r="E541" s="119">
        <v>3</v>
      </c>
      <c r="F541" s="119">
        <v>1</v>
      </c>
      <c r="G541" s="116" t="s">
        <v>201</v>
      </c>
      <c r="H541" s="2" t="s">
        <v>15</v>
      </c>
      <c r="I541" s="8">
        <f t="shared" ref="I541:L541" si="429">I542+I543+I544+I545</f>
        <v>5162264.62</v>
      </c>
      <c r="J541" s="8">
        <f t="shared" si="429"/>
        <v>4203930.99</v>
      </c>
      <c r="K541" s="8">
        <f t="shared" si="429"/>
        <v>2455076.14</v>
      </c>
      <c r="L541" s="8">
        <f t="shared" si="429"/>
        <v>2105057.66</v>
      </c>
      <c r="M541" s="8">
        <f t="shared" ref="M541:P541" si="430">M542+M543+M544+M545</f>
        <v>2707188.48</v>
      </c>
      <c r="N541" s="8">
        <f t="shared" si="430"/>
        <v>2098873.33</v>
      </c>
      <c r="O541" s="8">
        <f t="shared" si="430"/>
        <v>49335018.280000001</v>
      </c>
      <c r="P541" s="8">
        <f t="shared" si="430"/>
        <v>47946719.969999999</v>
      </c>
      <c r="Q541" s="8">
        <f t="shared" ref="Q541:R541" si="431">Q542+Q543+Q544+Q545</f>
        <v>4897128.13</v>
      </c>
      <c r="R541" s="8">
        <f t="shared" si="431"/>
        <v>4296112.29</v>
      </c>
      <c r="S541" s="84" t="s">
        <v>16</v>
      </c>
      <c r="T541" s="84" t="s">
        <v>16</v>
      </c>
      <c r="U541" s="84" t="s">
        <v>16</v>
      </c>
      <c r="V541" s="84" t="s">
        <v>16</v>
      </c>
      <c r="W541" s="84" t="s">
        <v>16</v>
      </c>
      <c r="X541" s="84" t="s">
        <v>16</v>
      </c>
      <c r="Y541" s="84" t="s">
        <v>16</v>
      </c>
      <c r="Z541" s="84" t="s">
        <v>16</v>
      </c>
      <c r="AA541" s="84" t="s">
        <v>16</v>
      </c>
      <c r="AB541" s="84" t="s">
        <v>16</v>
      </c>
      <c r="AC541" s="84" t="s">
        <v>16</v>
      </c>
      <c r="AD541" s="84" t="s">
        <v>16</v>
      </c>
    </row>
    <row r="542" spans="1:31">
      <c r="A542" s="128"/>
      <c r="B542" s="129"/>
      <c r="C542" s="85"/>
      <c r="D542" s="120"/>
      <c r="E542" s="120"/>
      <c r="F542" s="120"/>
      <c r="G542" s="117"/>
      <c r="H542" s="2" t="s">
        <v>23</v>
      </c>
      <c r="I542" s="8">
        <f>K542+M542</f>
        <v>5162264.62</v>
      </c>
      <c r="J542" s="8">
        <f>L542+N542</f>
        <v>4203930.99</v>
      </c>
      <c r="K542" s="8">
        <f t="shared" ref="K542:N542" si="432">K547+K552+K562+K572</f>
        <v>2455076.14</v>
      </c>
      <c r="L542" s="8">
        <f t="shared" si="432"/>
        <v>2105057.66</v>
      </c>
      <c r="M542" s="8">
        <f t="shared" si="432"/>
        <v>2707188.48</v>
      </c>
      <c r="N542" s="8">
        <f t="shared" si="432"/>
        <v>2098873.33</v>
      </c>
      <c r="O542" s="8">
        <f t="shared" ref="O542:P545" si="433">O547+O552+O562+O572</f>
        <v>5771994.1399999997</v>
      </c>
      <c r="P542" s="8">
        <f t="shared" si="433"/>
        <v>5744219.1600000001</v>
      </c>
      <c r="Q542" s="8">
        <f t="shared" ref="Q542:R542" si="434">Q547+Q552+Q562+Q572</f>
        <v>2736217.36</v>
      </c>
      <c r="R542" s="8">
        <f t="shared" si="434"/>
        <v>2135201.52</v>
      </c>
      <c r="S542" s="85"/>
      <c r="T542" s="85"/>
      <c r="U542" s="85"/>
      <c r="V542" s="85"/>
      <c r="W542" s="85"/>
      <c r="X542" s="85"/>
      <c r="Y542" s="85"/>
      <c r="Z542" s="85"/>
      <c r="AA542" s="85"/>
      <c r="AB542" s="85"/>
      <c r="AC542" s="85"/>
      <c r="AD542" s="85"/>
    </row>
    <row r="543" spans="1:31">
      <c r="A543" s="128"/>
      <c r="B543" s="129"/>
      <c r="C543" s="85"/>
      <c r="D543" s="120"/>
      <c r="E543" s="120"/>
      <c r="F543" s="120"/>
      <c r="G543" s="117"/>
      <c r="H543" s="2" t="s">
        <v>27</v>
      </c>
      <c r="I543" s="8">
        <f t="shared" ref="I543:J545" si="435">K543</f>
        <v>0</v>
      </c>
      <c r="J543" s="8">
        <f t="shared" si="435"/>
        <v>0</v>
      </c>
      <c r="K543" s="8">
        <f t="shared" ref="K543:L545" si="436">K548+K553+K563+K573</f>
        <v>0</v>
      </c>
      <c r="L543" s="8">
        <f t="shared" si="436"/>
        <v>0</v>
      </c>
      <c r="M543" s="8">
        <f t="shared" ref="M543:N545" si="437">M548+M553+M563+M573</f>
        <v>0</v>
      </c>
      <c r="N543" s="8">
        <f t="shared" si="437"/>
        <v>0</v>
      </c>
      <c r="O543" s="8">
        <f t="shared" si="433"/>
        <v>43563024.140000001</v>
      </c>
      <c r="P543" s="8">
        <f t="shared" si="433"/>
        <v>42202500.810000002</v>
      </c>
      <c r="Q543" s="8">
        <f t="shared" ref="Q543:R543" si="438">Q548+Q553+Q563+Q573</f>
        <v>2160910.77</v>
      </c>
      <c r="R543" s="8">
        <f t="shared" si="438"/>
        <v>2160910.77</v>
      </c>
      <c r="S543" s="85"/>
      <c r="T543" s="85"/>
      <c r="U543" s="85"/>
      <c r="V543" s="85"/>
      <c r="W543" s="85"/>
      <c r="X543" s="85"/>
      <c r="Y543" s="85"/>
      <c r="Z543" s="85"/>
      <c r="AA543" s="85"/>
      <c r="AB543" s="85"/>
      <c r="AC543" s="85"/>
      <c r="AD543" s="85"/>
    </row>
    <row r="544" spans="1:31">
      <c r="A544" s="128"/>
      <c r="B544" s="129"/>
      <c r="C544" s="85"/>
      <c r="D544" s="120"/>
      <c r="E544" s="120"/>
      <c r="F544" s="120"/>
      <c r="G544" s="117"/>
      <c r="H544" s="2" t="s">
        <v>24</v>
      </c>
      <c r="I544" s="8">
        <f t="shared" si="435"/>
        <v>0</v>
      </c>
      <c r="J544" s="8">
        <f t="shared" si="435"/>
        <v>0</v>
      </c>
      <c r="K544" s="8">
        <f t="shared" si="436"/>
        <v>0</v>
      </c>
      <c r="L544" s="8">
        <f t="shared" si="436"/>
        <v>0</v>
      </c>
      <c r="M544" s="8">
        <f t="shared" si="437"/>
        <v>0</v>
      </c>
      <c r="N544" s="8">
        <f t="shared" si="437"/>
        <v>0</v>
      </c>
      <c r="O544" s="8">
        <f t="shared" si="433"/>
        <v>0</v>
      </c>
      <c r="P544" s="8">
        <f t="shared" si="433"/>
        <v>0</v>
      </c>
      <c r="Q544" s="8">
        <f t="shared" ref="Q544:R544" si="439">Q549+Q554+Q564+Q574</f>
        <v>0</v>
      </c>
      <c r="R544" s="8">
        <f t="shared" si="439"/>
        <v>0</v>
      </c>
      <c r="S544" s="85"/>
      <c r="T544" s="85"/>
      <c r="U544" s="85"/>
      <c r="V544" s="85"/>
      <c r="W544" s="85"/>
      <c r="X544" s="85"/>
      <c r="Y544" s="85"/>
      <c r="Z544" s="85"/>
      <c r="AA544" s="85"/>
      <c r="AB544" s="85"/>
      <c r="AC544" s="85"/>
      <c r="AD544" s="85"/>
    </row>
    <row r="545" spans="1:32">
      <c r="A545" s="128"/>
      <c r="B545" s="129"/>
      <c r="C545" s="86"/>
      <c r="D545" s="121"/>
      <c r="E545" s="121"/>
      <c r="F545" s="121"/>
      <c r="G545" s="118"/>
      <c r="H545" s="2" t="s">
        <v>25</v>
      </c>
      <c r="I545" s="8">
        <f t="shared" si="435"/>
        <v>0</v>
      </c>
      <c r="J545" s="8">
        <f t="shared" si="435"/>
        <v>0</v>
      </c>
      <c r="K545" s="8">
        <f t="shared" si="436"/>
        <v>0</v>
      </c>
      <c r="L545" s="8">
        <f t="shared" si="436"/>
        <v>0</v>
      </c>
      <c r="M545" s="8">
        <f t="shared" si="437"/>
        <v>0</v>
      </c>
      <c r="N545" s="8">
        <f t="shared" si="437"/>
        <v>0</v>
      </c>
      <c r="O545" s="8">
        <f t="shared" si="433"/>
        <v>0</v>
      </c>
      <c r="P545" s="8">
        <f t="shared" si="433"/>
        <v>0</v>
      </c>
      <c r="Q545" s="8">
        <f t="shared" ref="Q545:R545" si="440">Q550+Q555+Q565+Q575</f>
        <v>0</v>
      </c>
      <c r="R545" s="8">
        <f t="shared" si="440"/>
        <v>0</v>
      </c>
      <c r="S545" s="86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</row>
    <row r="546" spans="1:32" ht="16.5" customHeight="1">
      <c r="A546" s="87" t="s">
        <v>139</v>
      </c>
      <c r="B546" s="89" t="s">
        <v>137</v>
      </c>
      <c r="C546" s="70">
        <v>502</v>
      </c>
      <c r="D546" s="16" t="s">
        <v>178</v>
      </c>
      <c r="E546" s="17" t="s">
        <v>195</v>
      </c>
      <c r="F546" s="16" t="s">
        <v>185</v>
      </c>
      <c r="G546" s="18" t="s">
        <v>196</v>
      </c>
      <c r="H546" s="2" t="s">
        <v>15</v>
      </c>
      <c r="I546" s="8">
        <f t="shared" ref="I546:L546" si="441">I547+I548+I549+I550</f>
        <v>4813307.62</v>
      </c>
      <c r="J546" s="8">
        <f t="shared" si="441"/>
        <v>3854973.99</v>
      </c>
      <c r="K546" s="8">
        <f t="shared" si="441"/>
        <v>2106119.14</v>
      </c>
      <c r="L546" s="8">
        <f t="shared" si="441"/>
        <v>1756100.66</v>
      </c>
      <c r="M546" s="7">
        <f t="shared" ref="M546:P546" si="442">M547+M548+M549+M550</f>
        <v>2707188.48</v>
      </c>
      <c r="N546" s="7">
        <f t="shared" si="442"/>
        <v>2098873.33</v>
      </c>
      <c r="O546" s="7">
        <f t="shared" si="442"/>
        <v>1909768.72</v>
      </c>
      <c r="P546" s="7">
        <f t="shared" si="442"/>
        <v>1909768.72</v>
      </c>
      <c r="Q546" s="7">
        <f t="shared" ref="Q546:R546" si="443">Q547+Q548+Q549+Q550</f>
        <v>2525653.21</v>
      </c>
      <c r="R546" s="7">
        <f t="shared" si="443"/>
        <v>1924637.37</v>
      </c>
      <c r="S546" s="103" t="s">
        <v>140</v>
      </c>
      <c r="T546" s="84" t="s">
        <v>141</v>
      </c>
      <c r="U546" s="84">
        <f>W546</f>
        <v>4.4999999999999998E-2</v>
      </c>
      <c r="V546" s="84">
        <f>X546</f>
        <v>4.4999999999999998E-2</v>
      </c>
      <c r="W546" s="84">
        <v>4.4999999999999998E-2</v>
      </c>
      <c r="X546" s="84">
        <v>4.4999999999999998E-2</v>
      </c>
      <c r="Y546" s="84">
        <v>4.4999999999999998E-2</v>
      </c>
      <c r="Z546" s="84">
        <v>4.4999999999999998E-2</v>
      </c>
      <c r="AA546" s="84">
        <v>4.4999999999999998E-2</v>
      </c>
      <c r="AB546" s="84">
        <v>4.4999999999999998E-2</v>
      </c>
      <c r="AC546" s="84">
        <v>4.4999999999999998E-2</v>
      </c>
      <c r="AD546" s="84">
        <v>4.4999999999999998E-2</v>
      </c>
    </row>
    <row r="547" spans="1:32">
      <c r="A547" s="88"/>
      <c r="B547" s="89"/>
      <c r="C547" s="71"/>
      <c r="D547" s="4"/>
      <c r="E547" s="5"/>
      <c r="F547" s="4"/>
      <c r="G547" s="6"/>
      <c r="H547" s="2" t="s">
        <v>23</v>
      </c>
      <c r="I547" s="8">
        <f>K547+M547</f>
        <v>4813307.62</v>
      </c>
      <c r="J547" s="8">
        <f>L547+N547</f>
        <v>3854973.99</v>
      </c>
      <c r="K547" s="8">
        <v>2106119.14</v>
      </c>
      <c r="L547" s="8">
        <v>1756100.66</v>
      </c>
      <c r="M547" s="12">
        <v>2707188.48</v>
      </c>
      <c r="N547" s="12">
        <v>2098873.33</v>
      </c>
      <c r="O547" s="12">
        <v>1909768.72</v>
      </c>
      <c r="P547" s="12">
        <v>1909768.72</v>
      </c>
      <c r="Q547" s="12">
        <v>2525653.21</v>
      </c>
      <c r="R547" s="12">
        <v>1924637.37</v>
      </c>
      <c r="S547" s="103"/>
      <c r="T547" s="85"/>
      <c r="U547" s="85"/>
      <c r="V547" s="85"/>
      <c r="W547" s="85"/>
      <c r="X547" s="85"/>
      <c r="Y547" s="85"/>
      <c r="Z547" s="85"/>
      <c r="AA547" s="85"/>
      <c r="AB547" s="85"/>
      <c r="AC547" s="85"/>
      <c r="AD547" s="85"/>
    </row>
    <row r="548" spans="1:32">
      <c r="A548" s="88"/>
      <c r="B548" s="89"/>
      <c r="C548" s="71"/>
      <c r="D548" s="4"/>
      <c r="E548" s="5"/>
      <c r="F548" s="4"/>
      <c r="G548" s="6"/>
      <c r="H548" s="2" t="s">
        <v>27</v>
      </c>
      <c r="I548" s="8">
        <f t="shared" ref="I548:J550" si="444">K548</f>
        <v>0</v>
      </c>
      <c r="J548" s="8">
        <f t="shared" si="444"/>
        <v>0</v>
      </c>
      <c r="K548" s="8">
        <v>0</v>
      </c>
      <c r="L548" s="8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103"/>
      <c r="T548" s="85"/>
      <c r="U548" s="85"/>
      <c r="V548" s="85"/>
      <c r="W548" s="85"/>
      <c r="X548" s="85"/>
      <c r="Y548" s="85"/>
      <c r="Z548" s="85"/>
      <c r="AA548" s="85"/>
      <c r="AB548" s="85"/>
      <c r="AC548" s="85"/>
      <c r="AD548" s="85"/>
    </row>
    <row r="549" spans="1:32">
      <c r="A549" s="88"/>
      <c r="B549" s="89"/>
      <c r="C549" s="71"/>
      <c r="D549" s="4"/>
      <c r="E549" s="5"/>
      <c r="F549" s="4"/>
      <c r="G549" s="6"/>
      <c r="H549" s="2" t="s">
        <v>24</v>
      </c>
      <c r="I549" s="8">
        <f t="shared" si="444"/>
        <v>0</v>
      </c>
      <c r="J549" s="8">
        <f t="shared" si="444"/>
        <v>0</v>
      </c>
      <c r="K549" s="8">
        <v>0</v>
      </c>
      <c r="L549" s="8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103"/>
      <c r="T549" s="85"/>
      <c r="U549" s="85"/>
      <c r="V549" s="85"/>
      <c r="W549" s="85"/>
      <c r="X549" s="85"/>
      <c r="Y549" s="85"/>
      <c r="Z549" s="85"/>
      <c r="AA549" s="85"/>
      <c r="AB549" s="85"/>
      <c r="AC549" s="85"/>
      <c r="AD549" s="85"/>
    </row>
    <row r="550" spans="1:32" ht="34.5" customHeight="1">
      <c r="A550" s="88"/>
      <c r="B550" s="89"/>
      <c r="C550" s="72"/>
      <c r="D550" s="4"/>
      <c r="E550" s="5"/>
      <c r="F550" s="4"/>
      <c r="G550" s="6"/>
      <c r="H550" s="2" t="s">
        <v>25</v>
      </c>
      <c r="I550" s="8">
        <f t="shared" si="444"/>
        <v>0</v>
      </c>
      <c r="J550" s="8">
        <f t="shared" si="444"/>
        <v>0</v>
      </c>
      <c r="K550" s="8">
        <v>0</v>
      </c>
      <c r="L550" s="8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103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</row>
    <row r="551" spans="1:32" ht="15.75" customHeight="1">
      <c r="A551" s="87" t="s">
        <v>143</v>
      </c>
      <c r="B551" s="89" t="s">
        <v>142</v>
      </c>
      <c r="C551" s="70">
        <v>502</v>
      </c>
      <c r="D551" s="16" t="s">
        <v>178</v>
      </c>
      <c r="E551" s="17" t="s">
        <v>195</v>
      </c>
      <c r="F551" s="16" t="s">
        <v>185</v>
      </c>
      <c r="G551" s="18" t="s">
        <v>197</v>
      </c>
      <c r="H551" s="2" t="s">
        <v>15</v>
      </c>
      <c r="I551" s="8">
        <f t="shared" ref="I551:L551" si="445">I552+I553+I554+I555</f>
        <v>348957</v>
      </c>
      <c r="J551" s="8">
        <f t="shared" si="445"/>
        <v>348957</v>
      </c>
      <c r="K551" s="8">
        <f t="shared" si="445"/>
        <v>348957</v>
      </c>
      <c r="L551" s="8">
        <f t="shared" si="445"/>
        <v>348957</v>
      </c>
      <c r="M551" s="8">
        <f t="shared" ref="M551:P551" si="446">M552+M553+M554+M555</f>
        <v>0</v>
      </c>
      <c r="N551" s="8">
        <f t="shared" si="446"/>
        <v>0</v>
      </c>
      <c r="O551" s="8">
        <f t="shared" si="446"/>
        <v>47425249.560000002</v>
      </c>
      <c r="P551" s="8">
        <f t="shared" si="446"/>
        <v>46036951.25</v>
      </c>
      <c r="Q551" s="8">
        <f t="shared" ref="Q551:R551" si="447">Q552+Q553+Q554+Q555</f>
        <v>2371474.92</v>
      </c>
      <c r="R551" s="8">
        <f t="shared" si="447"/>
        <v>2371474.92</v>
      </c>
      <c r="S551" s="159" t="s">
        <v>145</v>
      </c>
      <c r="T551" s="160" t="s">
        <v>100</v>
      </c>
      <c r="U551" s="103">
        <f>W551</f>
        <v>1.01</v>
      </c>
      <c r="V551" s="103">
        <f>X551</f>
        <v>1.03</v>
      </c>
      <c r="W551" s="103">
        <v>1.01</v>
      </c>
      <c r="X551" s="103">
        <v>1.03</v>
      </c>
      <c r="Y551" s="103" t="s">
        <v>21</v>
      </c>
      <c r="Z551" s="103" t="s">
        <v>21</v>
      </c>
      <c r="AA551" s="103">
        <v>1.01</v>
      </c>
      <c r="AB551" s="103">
        <v>1.03</v>
      </c>
      <c r="AC551" s="103">
        <v>1.01</v>
      </c>
      <c r="AD551" s="103">
        <v>1.03</v>
      </c>
    </row>
    <row r="552" spans="1:32">
      <c r="A552" s="88"/>
      <c r="B552" s="89"/>
      <c r="C552" s="71"/>
      <c r="D552" s="16"/>
      <c r="E552" s="17"/>
      <c r="F552" s="16"/>
      <c r="G552" s="18"/>
      <c r="H552" s="2" t="s">
        <v>23</v>
      </c>
      <c r="I552" s="8">
        <f>K552+M552</f>
        <v>348957</v>
      </c>
      <c r="J552" s="8">
        <f>L552+N552</f>
        <v>348957</v>
      </c>
      <c r="K552" s="8">
        <v>348957</v>
      </c>
      <c r="L552" s="8">
        <v>348957</v>
      </c>
      <c r="M552" s="8">
        <v>0</v>
      </c>
      <c r="N552" s="8">
        <v>0</v>
      </c>
      <c r="O552" s="8">
        <v>3862225.42</v>
      </c>
      <c r="P552" s="8">
        <v>3834450.44</v>
      </c>
      <c r="Q552" s="8">
        <v>210564.15</v>
      </c>
      <c r="R552" s="8">
        <v>210564.15</v>
      </c>
      <c r="S552" s="159"/>
      <c r="T552" s="160"/>
      <c r="U552" s="103"/>
      <c r="V552" s="103"/>
      <c r="W552" s="103"/>
      <c r="X552" s="103"/>
      <c r="Y552" s="103"/>
      <c r="Z552" s="103"/>
      <c r="AA552" s="103"/>
      <c r="AB552" s="103"/>
      <c r="AC552" s="103"/>
      <c r="AD552" s="103"/>
      <c r="AF552" s="55"/>
    </row>
    <row r="553" spans="1:32">
      <c r="A553" s="88"/>
      <c r="B553" s="89"/>
      <c r="C553" s="71"/>
      <c r="D553" s="16"/>
      <c r="E553" s="17"/>
      <c r="F553" s="16"/>
      <c r="G553" s="18"/>
      <c r="H553" s="2" t="s">
        <v>27</v>
      </c>
      <c r="I553" s="8">
        <f t="shared" ref="I553:J555" si="448">K553</f>
        <v>0</v>
      </c>
      <c r="J553" s="8">
        <f t="shared" si="448"/>
        <v>0</v>
      </c>
      <c r="K553" s="8">
        <v>0</v>
      </c>
      <c r="L553" s="8">
        <v>0</v>
      </c>
      <c r="M553" s="8">
        <v>0</v>
      </c>
      <c r="N553" s="8">
        <v>0</v>
      </c>
      <c r="O553" s="8">
        <v>43563024.140000001</v>
      </c>
      <c r="P553" s="8">
        <v>42202500.810000002</v>
      </c>
      <c r="Q553" s="8">
        <v>2160910.77</v>
      </c>
      <c r="R553" s="8">
        <v>2160910.77</v>
      </c>
      <c r="S553" s="159"/>
      <c r="T553" s="160"/>
      <c r="U553" s="103"/>
      <c r="V553" s="103"/>
      <c r="W553" s="103"/>
      <c r="X553" s="103"/>
      <c r="Y553" s="103"/>
      <c r="Z553" s="103"/>
      <c r="AA553" s="103"/>
      <c r="AB553" s="103"/>
      <c r="AC553" s="103"/>
      <c r="AD553" s="103"/>
      <c r="AF553" s="55"/>
    </row>
    <row r="554" spans="1:32">
      <c r="A554" s="88"/>
      <c r="B554" s="89"/>
      <c r="C554" s="71"/>
      <c r="D554" s="16"/>
      <c r="E554" s="17"/>
      <c r="F554" s="16"/>
      <c r="G554" s="18"/>
      <c r="H554" s="2" t="s">
        <v>24</v>
      </c>
      <c r="I554" s="8">
        <f t="shared" si="448"/>
        <v>0</v>
      </c>
      <c r="J554" s="8">
        <f t="shared" si="448"/>
        <v>0</v>
      </c>
      <c r="K554" s="8">
        <v>0</v>
      </c>
      <c r="L554" s="8">
        <v>0</v>
      </c>
      <c r="M554" s="8">
        <v>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159"/>
      <c r="T554" s="160"/>
      <c r="U554" s="103"/>
      <c r="V554" s="103"/>
      <c r="W554" s="103"/>
      <c r="X554" s="103"/>
      <c r="Y554" s="103"/>
      <c r="Z554" s="103"/>
      <c r="AA554" s="103"/>
      <c r="AB554" s="103"/>
      <c r="AC554" s="103"/>
      <c r="AD554" s="103"/>
    </row>
    <row r="555" spans="1:32" ht="14.25" customHeight="1">
      <c r="A555" s="158"/>
      <c r="B555" s="89"/>
      <c r="C555" s="72"/>
      <c r="D555" s="16"/>
      <c r="E555" s="17"/>
      <c r="F555" s="16"/>
      <c r="G555" s="18"/>
      <c r="H555" s="2" t="s">
        <v>25</v>
      </c>
      <c r="I555" s="8">
        <f t="shared" si="448"/>
        <v>0</v>
      </c>
      <c r="J555" s="8">
        <f t="shared" si="448"/>
        <v>0</v>
      </c>
      <c r="K555" s="8">
        <v>0</v>
      </c>
      <c r="L555" s="8">
        <v>0</v>
      </c>
      <c r="M555" s="8">
        <v>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159"/>
      <c r="T555" s="160"/>
      <c r="U555" s="103"/>
      <c r="V555" s="103"/>
      <c r="W555" s="103"/>
      <c r="X555" s="103"/>
      <c r="Y555" s="103"/>
      <c r="Z555" s="103"/>
      <c r="AA555" s="103"/>
      <c r="AB555" s="103"/>
      <c r="AC555" s="103"/>
      <c r="AD555" s="103"/>
    </row>
    <row r="556" spans="1:32" s="24" customFormat="1" ht="25.5" hidden="1" customHeight="1">
      <c r="A556" s="128" t="s">
        <v>144</v>
      </c>
      <c r="B556" s="89" t="s">
        <v>58</v>
      </c>
      <c r="C556" s="84"/>
      <c r="D556" s="84"/>
      <c r="E556" s="84"/>
      <c r="F556" s="84"/>
      <c r="G556" s="84"/>
      <c r="H556" s="2" t="s">
        <v>15</v>
      </c>
      <c r="I556" s="8">
        <f t="shared" ref="I556:L556" si="449">I557+I558+I559+I560</f>
        <v>348957</v>
      </c>
      <c r="J556" s="8">
        <f t="shared" si="449"/>
        <v>348957</v>
      </c>
      <c r="K556" s="7">
        <f t="shared" si="449"/>
        <v>348957</v>
      </c>
      <c r="L556" s="8">
        <f t="shared" si="449"/>
        <v>348957</v>
      </c>
      <c r="M556" s="7">
        <f t="shared" ref="M556:P556" si="450">M557+M558+M559+M560</f>
        <v>348957</v>
      </c>
      <c r="N556" s="8">
        <f t="shared" si="450"/>
        <v>348957</v>
      </c>
      <c r="O556" s="7">
        <f t="shared" si="450"/>
        <v>348957</v>
      </c>
      <c r="P556" s="8">
        <f t="shared" si="450"/>
        <v>348957</v>
      </c>
      <c r="Q556" s="7">
        <f t="shared" ref="Q556:R556" si="451">Q557+Q558+Q559+Q560</f>
        <v>348957</v>
      </c>
      <c r="R556" s="8">
        <f t="shared" si="451"/>
        <v>348957</v>
      </c>
      <c r="S556" s="159"/>
      <c r="T556" s="160" t="s">
        <v>29</v>
      </c>
      <c r="U556" s="103">
        <f>W556</f>
        <v>0</v>
      </c>
      <c r="V556" s="103">
        <f>X556</f>
        <v>0</v>
      </c>
      <c r="W556" s="103"/>
      <c r="X556" s="103"/>
      <c r="Y556" s="103"/>
      <c r="Z556" s="103"/>
      <c r="AA556" s="103"/>
      <c r="AB556" s="103"/>
      <c r="AC556" s="103"/>
      <c r="AD556" s="103"/>
    </row>
    <row r="557" spans="1:32" hidden="1">
      <c r="A557" s="128"/>
      <c r="B557" s="89"/>
      <c r="C557" s="85"/>
      <c r="D557" s="85"/>
      <c r="E557" s="85"/>
      <c r="F557" s="85"/>
      <c r="G557" s="85"/>
      <c r="H557" s="2" t="s">
        <v>23</v>
      </c>
      <c r="I557" s="8">
        <f t="shared" ref="I557:J560" si="452">K557</f>
        <v>348957</v>
      </c>
      <c r="J557" s="8">
        <f t="shared" si="452"/>
        <v>348957</v>
      </c>
      <c r="K557" s="7">
        <v>348957</v>
      </c>
      <c r="L557" s="8">
        <v>348957</v>
      </c>
      <c r="M557" s="7">
        <v>348957</v>
      </c>
      <c r="N557" s="8">
        <v>348957</v>
      </c>
      <c r="O557" s="7">
        <v>348957</v>
      </c>
      <c r="P557" s="8">
        <v>348957</v>
      </c>
      <c r="Q557" s="7">
        <v>348957</v>
      </c>
      <c r="R557" s="8">
        <v>348957</v>
      </c>
      <c r="S557" s="159"/>
      <c r="T557" s="160"/>
      <c r="U557" s="103"/>
      <c r="V557" s="103"/>
      <c r="W557" s="103"/>
      <c r="X557" s="103"/>
      <c r="Y557" s="103"/>
      <c r="Z557" s="103"/>
      <c r="AA557" s="103"/>
      <c r="AB557" s="103"/>
      <c r="AC557" s="103"/>
      <c r="AD557" s="103"/>
    </row>
    <row r="558" spans="1:32" hidden="1">
      <c r="A558" s="128"/>
      <c r="B558" s="89"/>
      <c r="C558" s="85"/>
      <c r="D558" s="85"/>
      <c r="E558" s="85"/>
      <c r="F558" s="85"/>
      <c r="G558" s="85"/>
      <c r="H558" s="2" t="s">
        <v>27</v>
      </c>
      <c r="I558" s="8">
        <f t="shared" si="452"/>
        <v>0</v>
      </c>
      <c r="J558" s="8">
        <f t="shared" si="452"/>
        <v>0</v>
      </c>
      <c r="K558" s="7">
        <v>0</v>
      </c>
      <c r="L558" s="8">
        <v>0</v>
      </c>
      <c r="M558" s="7">
        <v>0</v>
      </c>
      <c r="N558" s="8">
        <v>0</v>
      </c>
      <c r="O558" s="7">
        <v>0</v>
      </c>
      <c r="P558" s="8">
        <v>0</v>
      </c>
      <c r="Q558" s="7">
        <v>0</v>
      </c>
      <c r="R558" s="8">
        <v>0</v>
      </c>
      <c r="S558" s="159"/>
      <c r="T558" s="160"/>
      <c r="U558" s="103"/>
      <c r="V558" s="103"/>
      <c r="W558" s="103"/>
      <c r="X558" s="103"/>
      <c r="Y558" s="103"/>
      <c r="Z558" s="103"/>
      <c r="AA558" s="103"/>
      <c r="AB558" s="103"/>
      <c r="AC558" s="103"/>
      <c r="AD558" s="103"/>
    </row>
    <row r="559" spans="1:32" hidden="1">
      <c r="A559" s="128"/>
      <c r="B559" s="89"/>
      <c r="C559" s="85"/>
      <c r="D559" s="85"/>
      <c r="E559" s="85"/>
      <c r="F559" s="85"/>
      <c r="G559" s="85"/>
      <c r="H559" s="2" t="s">
        <v>24</v>
      </c>
      <c r="I559" s="8">
        <f t="shared" si="452"/>
        <v>0</v>
      </c>
      <c r="J559" s="8">
        <f t="shared" si="452"/>
        <v>0</v>
      </c>
      <c r="K559" s="7">
        <v>0</v>
      </c>
      <c r="L559" s="8">
        <v>0</v>
      </c>
      <c r="M559" s="7">
        <v>0</v>
      </c>
      <c r="N559" s="8">
        <v>0</v>
      </c>
      <c r="O559" s="7">
        <v>0</v>
      </c>
      <c r="P559" s="8">
        <v>0</v>
      </c>
      <c r="Q559" s="7">
        <v>0</v>
      </c>
      <c r="R559" s="8">
        <v>0</v>
      </c>
      <c r="S559" s="159"/>
      <c r="T559" s="160"/>
      <c r="U559" s="103"/>
      <c r="V559" s="103"/>
      <c r="W559" s="103"/>
      <c r="X559" s="103"/>
      <c r="Y559" s="103"/>
      <c r="Z559" s="103"/>
      <c r="AA559" s="103"/>
      <c r="AB559" s="103"/>
      <c r="AC559" s="103"/>
      <c r="AD559" s="103"/>
    </row>
    <row r="560" spans="1:32" hidden="1">
      <c r="A560" s="128"/>
      <c r="B560" s="89"/>
      <c r="C560" s="86"/>
      <c r="D560" s="86"/>
      <c r="E560" s="86"/>
      <c r="F560" s="86"/>
      <c r="G560" s="86"/>
      <c r="H560" s="2" t="s">
        <v>25</v>
      </c>
      <c r="I560" s="8">
        <f t="shared" si="452"/>
        <v>0</v>
      </c>
      <c r="J560" s="8">
        <f t="shared" si="452"/>
        <v>0</v>
      </c>
      <c r="K560" s="7">
        <v>0</v>
      </c>
      <c r="L560" s="8">
        <v>0</v>
      </c>
      <c r="M560" s="7">
        <v>0</v>
      </c>
      <c r="N560" s="8">
        <v>0</v>
      </c>
      <c r="O560" s="7">
        <v>0</v>
      </c>
      <c r="P560" s="8">
        <v>0</v>
      </c>
      <c r="Q560" s="7">
        <v>0</v>
      </c>
      <c r="R560" s="8">
        <v>0</v>
      </c>
      <c r="S560" s="159"/>
      <c r="T560" s="160"/>
      <c r="U560" s="103"/>
      <c r="V560" s="103"/>
      <c r="W560" s="103"/>
      <c r="X560" s="103"/>
      <c r="Y560" s="103"/>
      <c r="Z560" s="103"/>
      <c r="AA560" s="103"/>
      <c r="AB560" s="103"/>
      <c r="AC560" s="103"/>
      <c r="AD560" s="103"/>
    </row>
    <row r="561" spans="1:30" ht="16.5" hidden="1" customHeight="1">
      <c r="A561" s="128" t="s">
        <v>147</v>
      </c>
      <c r="B561" s="89" t="s">
        <v>146</v>
      </c>
      <c r="C561" s="84"/>
      <c r="D561" s="84"/>
      <c r="E561" s="84"/>
      <c r="F561" s="84"/>
      <c r="G561" s="84"/>
      <c r="H561" s="2" t="s">
        <v>15</v>
      </c>
      <c r="I561" s="8">
        <f t="shared" ref="I561:L561" si="453">I562+I563+I564+I565</f>
        <v>0</v>
      </c>
      <c r="J561" s="8">
        <f t="shared" si="453"/>
        <v>0</v>
      </c>
      <c r="K561" s="8">
        <f t="shared" si="453"/>
        <v>0</v>
      </c>
      <c r="L561" s="8">
        <f t="shared" si="453"/>
        <v>0</v>
      </c>
      <c r="M561" s="8">
        <f t="shared" ref="M561:P561" si="454">M562+M563+M564+M565</f>
        <v>0</v>
      </c>
      <c r="N561" s="8">
        <f t="shared" si="454"/>
        <v>0</v>
      </c>
      <c r="O561" s="8">
        <f t="shared" si="454"/>
        <v>0</v>
      </c>
      <c r="P561" s="8">
        <f t="shared" si="454"/>
        <v>0</v>
      </c>
      <c r="Q561" s="8">
        <f t="shared" ref="Q561:R561" si="455">Q562+Q563+Q564+Q565</f>
        <v>0</v>
      </c>
      <c r="R561" s="8">
        <f t="shared" si="455"/>
        <v>0</v>
      </c>
      <c r="S561" s="159" t="s">
        <v>145</v>
      </c>
      <c r="T561" s="160" t="s">
        <v>100</v>
      </c>
      <c r="U561" s="103">
        <f>W561</f>
        <v>0</v>
      </c>
      <c r="V561" s="103">
        <f>X561</f>
        <v>0</v>
      </c>
      <c r="W561" s="103">
        <v>0</v>
      </c>
      <c r="X561" s="103">
        <v>0</v>
      </c>
      <c r="Y561" s="103">
        <v>0</v>
      </c>
      <c r="Z561" s="103">
        <v>0</v>
      </c>
      <c r="AA561" s="103">
        <v>0</v>
      </c>
      <c r="AB561" s="103">
        <v>0</v>
      </c>
      <c r="AC561" s="103">
        <v>0</v>
      </c>
      <c r="AD561" s="103">
        <v>0</v>
      </c>
    </row>
    <row r="562" spans="1:30" hidden="1">
      <c r="A562" s="128"/>
      <c r="B562" s="89"/>
      <c r="C562" s="85"/>
      <c r="D562" s="85"/>
      <c r="E562" s="85"/>
      <c r="F562" s="85"/>
      <c r="G562" s="85"/>
      <c r="H562" s="2" t="s">
        <v>23</v>
      </c>
      <c r="I562" s="8">
        <f t="shared" ref="I562:J565" si="456">K562</f>
        <v>0</v>
      </c>
      <c r="J562" s="8">
        <f t="shared" si="456"/>
        <v>0</v>
      </c>
      <c r="K562" s="8">
        <v>0</v>
      </c>
      <c r="L562" s="8">
        <v>0</v>
      </c>
      <c r="M562" s="8">
        <v>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159"/>
      <c r="T562" s="160"/>
      <c r="U562" s="103"/>
      <c r="V562" s="103"/>
      <c r="W562" s="103"/>
      <c r="X562" s="103"/>
      <c r="Y562" s="103"/>
      <c r="Z562" s="103"/>
      <c r="AA562" s="103"/>
      <c r="AB562" s="103"/>
      <c r="AC562" s="103"/>
      <c r="AD562" s="103"/>
    </row>
    <row r="563" spans="1:30" hidden="1">
      <c r="A563" s="128"/>
      <c r="B563" s="89"/>
      <c r="C563" s="85"/>
      <c r="D563" s="85"/>
      <c r="E563" s="85"/>
      <c r="F563" s="85"/>
      <c r="G563" s="85"/>
      <c r="H563" s="2" t="s">
        <v>27</v>
      </c>
      <c r="I563" s="8">
        <f t="shared" si="456"/>
        <v>0</v>
      </c>
      <c r="J563" s="8">
        <f t="shared" si="456"/>
        <v>0</v>
      </c>
      <c r="K563" s="8">
        <v>0</v>
      </c>
      <c r="L563" s="8">
        <v>0</v>
      </c>
      <c r="M563" s="8">
        <v>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159"/>
      <c r="T563" s="160"/>
      <c r="U563" s="103"/>
      <c r="V563" s="103"/>
      <c r="W563" s="103"/>
      <c r="X563" s="103"/>
      <c r="Y563" s="103"/>
      <c r="Z563" s="103"/>
      <c r="AA563" s="103"/>
      <c r="AB563" s="103"/>
      <c r="AC563" s="103"/>
      <c r="AD563" s="103"/>
    </row>
    <row r="564" spans="1:30" hidden="1">
      <c r="A564" s="128"/>
      <c r="B564" s="89"/>
      <c r="C564" s="85"/>
      <c r="D564" s="85"/>
      <c r="E564" s="85"/>
      <c r="F564" s="85"/>
      <c r="G564" s="85"/>
      <c r="H564" s="2" t="s">
        <v>24</v>
      </c>
      <c r="I564" s="8">
        <f t="shared" si="456"/>
        <v>0</v>
      </c>
      <c r="J564" s="8">
        <f t="shared" si="456"/>
        <v>0</v>
      </c>
      <c r="K564" s="8">
        <v>0</v>
      </c>
      <c r="L564" s="8">
        <v>0</v>
      </c>
      <c r="M564" s="8">
        <v>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159"/>
      <c r="T564" s="160"/>
      <c r="U564" s="103"/>
      <c r="V564" s="103"/>
      <c r="W564" s="103"/>
      <c r="X564" s="103"/>
      <c r="Y564" s="103"/>
      <c r="Z564" s="103"/>
      <c r="AA564" s="103"/>
      <c r="AB564" s="103"/>
      <c r="AC564" s="103"/>
      <c r="AD564" s="103"/>
    </row>
    <row r="565" spans="1:30" ht="47.25" hidden="1" customHeight="1">
      <c r="A565" s="128"/>
      <c r="B565" s="89"/>
      <c r="C565" s="86"/>
      <c r="D565" s="86"/>
      <c r="E565" s="86"/>
      <c r="F565" s="86"/>
      <c r="G565" s="86"/>
      <c r="H565" s="2" t="s">
        <v>25</v>
      </c>
      <c r="I565" s="8">
        <f t="shared" si="456"/>
        <v>0</v>
      </c>
      <c r="J565" s="8">
        <f t="shared" si="456"/>
        <v>0</v>
      </c>
      <c r="K565" s="8">
        <v>0</v>
      </c>
      <c r="L565" s="8">
        <v>0</v>
      </c>
      <c r="M565" s="8">
        <v>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159"/>
      <c r="T565" s="160"/>
      <c r="U565" s="103"/>
      <c r="V565" s="103"/>
      <c r="W565" s="103"/>
      <c r="X565" s="103"/>
      <c r="Y565" s="103"/>
      <c r="Z565" s="103"/>
      <c r="AA565" s="103"/>
      <c r="AB565" s="103"/>
      <c r="AC565" s="103"/>
      <c r="AD565" s="103"/>
    </row>
    <row r="566" spans="1:30" ht="16.5" hidden="1" customHeight="1">
      <c r="A566" s="128" t="s">
        <v>148</v>
      </c>
      <c r="B566" s="89" t="s">
        <v>149</v>
      </c>
      <c r="C566" s="84"/>
      <c r="D566" s="84"/>
      <c r="E566" s="84"/>
      <c r="F566" s="84"/>
      <c r="G566" s="84"/>
      <c r="H566" s="2" t="s">
        <v>15</v>
      </c>
      <c r="I566" s="8">
        <f t="shared" ref="I566:L566" si="457">I567+I568+I569+I570</f>
        <v>0</v>
      </c>
      <c r="J566" s="8">
        <f t="shared" si="457"/>
        <v>0</v>
      </c>
      <c r="K566" s="8">
        <f t="shared" si="457"/>
        <v>0</v>
      </c>
      <c r="L566" s="8">
        <f t="shared" si="457"/>
        <v>0</v>
      </c>
      <c r="M566" s="8">
        <f t="shared" ref="M566:P566" si="458">M567+M568+M569+M570</f>
        <v>0</v>
      </c>
      <c r="N566" s="8">
        <f t="shared" si="458"/>
        <v>0</v>
      </c>
      <c r="O566" s="8">
        <f t="shared" si="458"/>
        <v>0</v>
      </c>
      <c r="P566" s="8">
        <f t="shared" si="458"/>
        <v>0</v>
      </c>
      <c r="Q566" s="8">
        <f t="shared" ref="Q566:R566" si="459">Q567+Q568+Q569+Q570</f>
        <v>0</v>
      </c>
      <c r="R566" s="8">
        <f t="shared" si="459"/>
        <v>0</v>
      </c>
      <c r="S566" s="159"/>
      <c r="T566" s="160" t="s">
        <v>29</v>
      </c>
      <c r="U566" s="103">
        <f>W566</f>
        <v>0</v>
      </c>
      <c r="V566" s="103">
        <f>X566</f>
        <v>0</v>
      </c>
      <c r="W566" s="103">
        <v>0</v>
      </c>
      <c r="X566" s="103">
        <v>0</v>
      </c>
      <c r="Y566" s="103">
        <v>0</v>
      </c>
      <c r="Z566" s="103">
        <v>0</v>
      </c>
      <c r="AA566" s="103">
        <v>0</v>
      </c>
      <c r="AB566" s="103">
        <v>0</v>
      </c>
      <c r="AC566" s="103">
        <v>0</v>
      </c>
      <c r="AD566" s="103">
        <v>0</v>
      </c>
    </row>
    <row r="567" spans="1:30" hidden="1">
      <c r="A567" s="128"/>
      <c r="B567" s="89"/>
      <c r="C567" s="85"/>
      <c r="D567" s="85"/>
      <c r="E567" s="85"/>
      <c r="F567" s="85"/>
      <c r="G567" s="85"/>
      <c r="H567" s="2" t="s">
        <v>23</v>
      </c>
      <c r="I567" s="8">
        <f t="shared" ref="I567:J570" si="460">K567</f>
        <v>0</v>
      </c>
      <c r="J567" s="8">
        <f t="shared" si="460"/>
        <v>0</v>
      </c>
      <c r="K567" s="8">
        <v>0</v>
      </c>
      <c r="L567" s="8">
        <v>0</v>
      </c>
      <c r="M567" s="8">
        <v>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159"/>
      <c r="T567" s="160"/>
      <c r="U567" s="103"/>
      <c r="V567" s="103"/>
      <c r="W567" s="103"/>
      <c r="X567" s="103"/>
      <c r="Y567" s="103"/>
      <c r="Z567" s="103"/>
      <c r="AA567" s="103"/>
      <c r="AB567" s="103"/>
      <c r="AC567" s="103"/>
      <c r="AD567" s="103"/>
    </row>
    <row r="568" spans="1:30" hidden="1">
      <c r="A568" s="128"/>
      <c r="B568" s="89"/>
      <c r="C568" s="85"/>
      <c r="D568" s="85"/>
      <c r="E568" s="85"/>
      <c r="F568" s="85"/>
      <c r="G568" s="85"/>
      <c r="H568" s="2" t="s">
        <v>27</v>
      </c>
      <c r="I568" s="8">
        <f t="shared" si="460"/>
        <v>0</v>
      </c>
      <c r="J568" s="8">
        <f t="shared" si="460"/>
        <v>0</v>
      </c>
      <c r="K568" s="8">
        <v>0</v>
      </c>
      <c r="L568" s="8">
        <v>0</v>
      </c>
      <c r="M568" s="8">
        <v>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159"/>
      <c r="T568" s="160"/>
      <c r="U568" s="103"/>
      <c r="V568" s="103"/>
      <c r="W568" s="103"/>
      <c r="X568" s="103"/>
      <c r="Y568" s="103"/>
      <c r="Z568" s="103"/>
      <c r="AA568" s="103"/>
      <c r="AB568" s="103"/>
      <c r="AC568" s="103"/>
      <c r="AD568" s="103"/>
    </row>
    <row r="569" spans="1:30" hidden="1">
      <c r="A569" s="128"/>
      <c r="B569" s="89"/>
      <c r="C569" s="85"/>
      <c r="D569" s="85"/>
      <c r="E569" s="85"/>
      <c r="F569" s="85"/>
      <c r="G569" s="85"/>
      <c r="H569" s="2" t="s">
        <v>24</v>
      </c>
      <c r="I569" s="8">
        <f t="shared" si="460"/>
        <v>0</v>
      </c>
      <c r="J569" s="8">
        <f t="shared" si="460"/>
        <v>0</v>
      </c>
      <c r="K569" s="8">
        <v>0</v>
      </c>
      <c r="L569" s="8">
        <v>0</v>
      </c>
      <c r="M569" s="8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159"/>
      <c r="T569" s="160"/>
      <c r="U569" s="103"/>
      <c r="V569" s="103"/>
      <c r="W569" s="103"/>
      <c r="X569" s="103"/>
      <c r="Y569" s="103"/>
      <c r="Z569" s="103"/>
      <c r="AA569" s="103"/>
      <c r="AB569" s="103"/>
      <c r="AC569" s="103"/>
      <c r="AD569" s="103"/>
    </row>
    <row r="570" spans="1:30" hidden="1">
      <c r="A570" s="128"/>
      <c r="B570" s="89"/>
      <c r="C570" s="86"/>
      <c r="D570" s="86"/>
      <c r="E570" s="86"/>
      <c r="F570" s="86"/>
      <c r="G570" s="86"/>
      <c r="H570" s="2" t="s">
        <v>25</v>
      </c>
      <c r="I570" s="8">
        <f t="shared" si="460"/>
        <v>0</v>
      </c>
      <c r="J570" s="8">
        <f t="shared" si="460"/>
        <v>0</v>
      </c>
      <c r="K570" s="8">
        <v>0</v>
      </c>
      <c r="L570" s="8">
        <v>0</v>
      </c>
      <c r="M570" s="8">
        <v>0</v>
      </c>
      <c r="N570" s="8">
        <v>0</v>
      </c>
      <c r="O570" s="8">
        <v>0</v>
      </c>
      <c r="P570" s="8">
        <v>0</v>
      </c>
      <c r="Q570" s="8">
        <v>0</v>
      </c>
      <c r="R570" s="8">
        <v>0</v>
      </c>
      <c r="S570" s="159"/>
      <c r="T570" s="160"/>
      <c r="U570" s="103"/>
      <c r="V570" s="103"/>
      <c r="W570" s="103"/>
      <c r="X570" s="103"/>
      <c r="Y570" s="103"/>
      <c r="Z570" s="103"/>
      <c r="AA570" s="103"/>
      <c r="AB570" s="103"/>
      <c r="AC570" s="103"/>
      <c r="AD570" s="103"/>
    </row>
    <row r="571" spans="1:30" ht="16.5" hidden="1" customHeight="1">
      <c r="A571" s="87" t="s">
        <v>151</v>
      </c>
      <c r="B571" s="89" t="s">
        <v>150</v>
      </c>
      <c r="C571" s="84"/>
      <c r="D571" s="84"/>
      <c r="E571" s="84"/>
      <c r="F571" s="84"/>
      <c r="G571" s="84"/>
      <c r="H571" s="2" t="s">
        <v>15</v>
      </c>
      <c r="I571" s="8">
        <f t="shared" ref="I571:L571" si="461">I572+I573+I574+I575</f>
        <v>0</v>
      </c>
      <c r="J571" s="8">
        <f t="shared" si="461"/>
        <v>0</v>
      </c>
      <c r="K571" s="8">
        <f t="shared" si="461"/>
        <v>0</v>
      </c>
      <c r="L571" s="8">
        <f t="shared" si="461"/>
        <v>0</v>
      </c>
      <c r="M571" s="8">
        <f t="shared" ref="M571:P571" si="462">M572+M573+M574+M575</f>
        <v>0</v>
      </c>
      <c r="N571" s="8">
        <f t="shared" si="462"/>
        <v>0</v>
      </c>
      <c r="O571" s="8">
        <f t="shared" si="462"/>
        <v>0</v>
      </c>
      <c r="P571" s="8">
        <f t="shared" si="462"/>
        <v>0</v>
      </c>
      <c r="Q571" s="8">
        <f t="shared" ref="Q571:R571" si="463">Q572+Q573+Q574+Q575</f>
        <v>0</v>
      </c>
      <c r="R571" s="8">
        <f t="shared" si="463"/>
        <v>0</v>
      </c>
      <c r="S571" s="103" t="s">
        <v>152</v>
      </c>
      <c r="T571" s="103" t="s">
        <v>153</v>
      </c>
      <c r="U571" s="103">
        <f>W571</f>
        <v>0</v>
      </c>
      <c r="V571" s="103">
        <f>X571</f>
        <v>0</v>
      </c>
      <c r="W571" s="103">
        <v>0</v>
      </c>
      <c r="X571" s="103">
        <v>0</v>
      </c>
      <c r="Y571" s="103">
        <v>0</v>
      </c>
      <c r="Z571" s="103">
        <v>0</v>
      </c>
      <c r="AA571" s="103">
        <v>0</v>
      </c>
      <c r="AB571" s="103">
        <v>0</v>
      </c>
      <c r="AC571" s="103">
        <v>0</v>
      </c>
      <c r="AD571" s="103">
        <v>0</v>
      </c>
    </row>
    <row r="572" spans="1:30" hidden="1">
      <c r="A572" s="88"/>
      <c r="B572" s="89"/>
      <c r="C572" s="85"/>
      <c r="D572" s="85"/>
      <c r="E572" s="85"/>
      <c r="F572" s="85"/>
      <c r="G572" s="85"/>
      <c r="H572" s="2" t="s">
        <v>23</v>
      </c>
      <c r="I572" s="8">
        <f t="shared" ref="I572:J575" si="464">K572</f>
        <v>0</v>
      </c>
      <c r="J572" s="8">
        <f t="shared" si="464"/>
        <v>0</v>
      </c>
      <c r="K572" s="8">
        <v>0</v>
      </c>
      <c r="L572" s="8">
        <v>0</v>
      </c>
      <c r="M572" s="8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103"/>
      <c r="T572" s="103"/>
      <c r="U572" s="103"/>
      <c r="V572" s="103"/>
      <c r="W572" s="103"/>
      <c r="X572" s="103"/>
      <c r="Y572" s="103"/>
      <c r="Z572" s="103"/>
      <c r="AA572" s="103"/>
      <c r="AB572" s="103"/>
      <c r="AC572" s="103"/>
      <c r="AD572" s="103"/>
    </row>
    <row r="573" spans="1:30" hidden="1">
      <c r="A573" s="88"/>
      <c r="B573" s="89"/>
      <c r="C573" s="85"/>
      <c r="D573" s="85"/>
      <c r="E573" s="85"/>
      <c r="F573" s="85"/>
      <c r="G573" s="85"/>
      <c r="H573" s="2" t="s">
        <v>27</v>
      </c>
      <c r="I573" s="8">
        <f t="shared" si="464"/>
        <v>0</v>
      </c>
      <c r="J573" s="8">
        <f t="shared" si="464"/>
        <v>0</v>
      </c>
      <c r="K573" s="8">
        <v>0</v>
      </c>
      <c r="L573" s="8">
        <v>0</v>
      </c>
      <c r="M573" s="8">
        <v>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103"/>
      <c r="T573" s="103"/>
      <c r="U573" s="103"/>
      <c r="V573" s="103"/>
      <c r="W573" s="103"/>
      <c r="X573" s="103"/>
      <c r="Y573" s="103"/>
      <c r="Z573" s="103"/>
      <c r="AA573" s="103"/>
      <c r="AB573" s="103"/>
      <c r="AC573" s="103"/>
      <c r="AD573" s="103"/>
    </row>
    <row r="574" spans="1:30" hidden="1">
      <c r="A574" s="88"/>
      <c r="B574" s="89"/>
      <c r="C574" s="85"/>
      <c r="D574" s="85"/>
      <c r="E574" s="85"/>
      <c r="F574" s="85"/>
      <c r="G574" s="85"/>
      <c r="H574" s="2" t="s">
        <v>24</v>
      </c>
      <c r="I574" s="8">
        <f t="shared" si="464"/>
        <v>0</v>
      </c>
      <c r="J574" s="8">
        <f t="shared" si="464"/>
        <v>0</v>
      </c>
      <c r="K574" s="8">
        <v>0</v>
      </c>
      <c r="L574" s="8">
        <v>0</v>
      </c>
      <c r="M574" s="8">
        <v>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103"/>
      <c r="T574" s="103"/>
      <c r="U574" s="103"/>
      <c r="V574" s="103"/>
      <c r="W574" s="103"/>
      <c r="X574" s="103"/>
      <c r="Y574" s="103"/>
      <c r="Z574" s="103"/>
      <c r="AA574" s="103"/>
      <c r="AB574" s="103"/>
      <c r="AC574" s="103"/>
      <c r="AD574" s="103"/>
    </row>
    <row r="575" spans="1:30" ht="30.75" hidden="1" customHeight="1">
      <c r="A575" s="88"/>
      <c r="B575" s="89"/>
      <c r="C575" s="86"/>
      <c r="D575" s="86"/>
      <c r="E575" s="86"/>
      <c r="F575" s="86"/>
      <c r="G575" s="86"/>
      <c r="H575" s="2" t="s">
        <v>25</v>
      </c>
      <c r="I575" s="8">
        <f t="shared" si="464"/>
        <v>0</v>
      </c>
      <c r="J575" s="8">
        <f t="shared" si="464"/>
        <v>0</v>
      </c>
      <c r="K575" s="8">
        <v>0</v>
      </c>
      <c r="L575" s="8">
        <v>0</v>
      </c>
      <c r="M575" s="8">
        <v>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103"/>
      <c r="T575" s="103"/>
      <c r="U575" s="103"/>
      <c r="V575" s="103"/>
      <c r="W575" s="103"/>
      <c r="X575" s="103"/>
      <c r="Y575" s="103"/>
      <c r="Z575" s="103"/>
      <c r="AA575" s="103"/>
      <c r="AB575" s="103"/>
      <c r="AC575" s="103"/>
      <c r="AD575" s="103"/>
    </row>
    <row r="576" spans="1:30" ht="25.5">
      <c r="A576" s="86">
        <v>3</v>
      </c>
      <c r="B576" s="123" t="s">
        <v>154</v>
      </c>
      <c r="C576" s="123"/>
      <c r="D576" s="123"/>
      <c r="E576" s="123"/>
      <c r="F576" s="123"/>
      <c r="G576" s="123"/>
      <c r="H576" s="2" t="s">
        <v>15</v>
      </c>
      <c r="I576" s="8">
        <f t="shared" ref="I576:L576" si="465">SUM(I577:I580)</f>
        <v>0</v>
      </c>
      <c r="J576" s="8">
        <f t="shared" si="465"/>
        <v>0</v>
      </c>
      <c r="K576" s="8">
        <f t="shared" si="465"/>
        <v>0</v>
      </c>
      <c r="L576" s="8">
        <f t="shared" si="465"/>
        <v>0</v>
      </c>
      <c r="M576" s="8">
        <f t="shared" ref="M576:P576" si="466">SUM(M577:M580)</f>
        <v>0</v>
      </c>
      <c r="N576" s="8">
        <f t="shared" si="466"/>
        <v>0</v>
      </c>
      <c r="O576" s="8">
        <f t="shared" si="466"/>
        <v>0</v>
      </c>
      <c r="P576" s="8">
        <f t="shared" si="466"/>
        <v>0</v>
      </c>
      <c r="Q576" s="8">
        <f t="shared" ref="Q576:R576" si="467">SUM(Q577:Q580)</f>
        <v>12667379.389999999</v>
      </c>
      <c r="R576" s="8">
        <f t="shared" si="467"/>
        <v>12667379.389999999</v>
      </c>
      <c r="S576" s="103" t="s">
        <v>16</v>
      </c>
      <c r="T576" s="103" t="s">
        <v>16</v>
      </c>
      <c r="U576" s="103" t="s">
        <v>16</v>
      </c>
      <c r="V576" s="103" t="s">
        <v>16</v>
      </c>
      <c r="W576" s="103" t="s">
        <v>16</v>
      </c>
      <c r="X576" s="103" t="s">
        <v>16</v>
      </c>
      <c r="Y576" s="103" t="s">
        <v>16</v>
      </c>
      <c r="Z576" s="103" t="s">
        <v>16</v>
      </c>
      <c r="AA576" s="103" t="s">
        <v>16</v>
      </c>
      <c r="AB576" s="103" t="s">
        <v>16</v>
      </c>
      <c r="AC576" s="103" t="s">
        <v>16</v>
      </c>
      <c r="AD576" s="103" t="s">
        <v>16</v>
      </c>
    </row>
    <row r="577" spans="1:31">
      <c r="A577" s="103"/>
      <c r="B577" s="124"/>
      <c r="C577" s="124"/>
      <c r="D577" s="124"/>
      <c r="E577" s="124"/>
      <c r="F577" s="124"/>
      <c r="G577" s="124"/>
      <c r="H577" s="2" t="s">
        <v>23</v>
      </c>
      <c r="I577" s="8">
        <f t="shared" ref="I577:J580" si="468">K577</f>
        <v>0</v>
      </c>
      <c r="J577" s="8">
        <f t="shared" si="468"/>
        <v>0</v>
      </c>
      <c r="K577" s="8">
        <f t="shared" ref="K577:L580" si="469">K711</f>
        <v>0</v>
      </c>
      <c r="L577" s="8">
        <f t="shared" si="469"/>
        <v>0</v>
      </c>
      <c r="M577" s="8">
        <f t="shared" ref="M577:N580" si="470">M711</f>
        <v>0</v>
      </c>
      <c r="N577" s="8">
        <f t="shared" si="470"/>
        <v>0</v>
      </c>
      <c r="O577" s="8">
        <f t="shared" ref="O577:P580" si="471">O711</f>
        <v>0</v>
      </c>
      <c r="P577" s="8">
        <f t="shared" si="471"/>
        <v>0</v>
      </c>
      <c r="Q577" s="8">
        <f>Q582+Q597</f>
        <v>6616416.1199999992</v>
      </c>
      <c r="R577" s="8">
        <f>R582+R597</f>
        <v>6616416.1199999992</v>
      </c>
      <c r="S577" s="103"/>
      <c r="T577" s="103"/>
      <c r="U577" s="103"/>
      <c r="V577" s="103"/>
      <c r="W577" s="103"/>
      <c r="X577" s="103"/>
      <c r="Y577" s="103"/>
      <c r="Z577" s="103"/>
      <c r="AA577" s="103"/>
      <c r="AB577" s="103"/>
      <c r="AC577" s="103"/>
      <c r="AD577" s="103"/>
    </row>
    <row r="578" spans="1:31">
      <c r="A578" s="103"/>
      <c r="B578" s="124"/>
      <c r="C578" s="124"/>
      <c r="D578" s="124"/>
      <c r="E578" s="124"/>
      <c r="F578" s="124"/>
      <c r="G578" s="124"/>
      <c r="H578" s="2" t="s">
        <v>27</v>
      </c>
      <c r="I578" s="8">
        <f t="shared" si="468"/>
        <v>0</v>
      </c>
      <c r="J578" s="8">
        <f t="shared" si="468"/>
        <v>0</v>
      </c>
      <c r="K578" s="8">
        <f t="shared" si="469"/>
        <v>0</v>
      </c>
      <c r="L578" s="8">
        <f t="shared" si="469"/>
        <v>0</v>
      </c>
      <c r="M578" s="8">
        <f t="shared" si="470"/>
        <v>0</v>
      </c>
      <c r="N578" s="8">
        <f t="shared" si="470"/>
        <v>0</v>
      </c>
      <c r="O578" s="8">
        <f t="shared" si="471"/>
        <v>0</v>
      </c>
      <c r="P578" s="8">
        <f t="shared" si="471"/>
        <v>0</v>
      </c>
      <c r="Q578" s="8">
        <f t="shared" ref="Q578:R580" si="472">Q583+Q598</f>
        <v>6050963.2699999996</v>
      </c>
      <c r="R578" s="8">
        <f t="shared" si="472"/>
        <v>6050963.2699999996</v>
      </c>
      <c r="S578" s="103"/>
      <c r="T578" s="103"/>
      <c r="U578" s="103"/>
      <c r="V578" s="103"/>
      <c r="W578" s="103"/>
      <c r="X578" s="103"/>
      <c r="Y578" s="103"/>
      <c r="Z578" s="103"/>
      <c r="AA578" s="103"/>
      <c r="AB578" s="103"/>
      <c r="AC578" s="103"/>
      <c r="AD578" s="103"/>
      <c r="AE578" s="3"/>
    </row>
    <row r="579" spans="1:31">
      <c r="A579" s="103"/>
      <c r="B579" s="124"/>
      <c r="C579" s="124"/>
      <c r="D579" s="124"/>
      <c r="E579" s="124"/>
      <c r="F579" s="124"/>
      <c r="G579" s="124"/>
      <c r="H579" s="2" t="s">
        <v>24</v>
      </c>
      <c r="I579" s="8">
        <f t="shared" si="468"/>
        <v>0</v>
      </c>
      <c r="J579" s="8">
        <f t="shared" si="468"/>
        <v>0</v>
      </c>
      <c r="K579" s="8">
        <f t="shared" si="469"/>
        <v>0</v>
      </c>
      <c r="L579" s="8">
        <f t="shared" si="469"/>
        <v>0</v>
      </c>
      <c r="M579" s="8">
        <f t="shared" si="470"/>
        <v>0</v>
      </c>
      <c r="N579" s="8">
        <f t="shared" si="470"/>
        <v>0</v>
      </c>
      <c r="O579" s="8">
        <f t="shared" si="471"/>
        <v>0</v>
      </c>
      <c r="P579" s="8">
        <f t="shared" si="471"/>
        <v>0</v>
      </c>
      <c r="Q579" s="8">
        <f t="shared" si="472"/>
        <v>0</v>
      </c>
      <c r="R579" s="8">
        <f t="shared" si="472"/>
        <v>0</v>
      </c>
      <c r="S579" s="103"/>
      <c r="T579" s="103"/>
      <c r="U579" s="103"/>
      <c r="V579" s="103"/>
      <c r="W579" s="103"/>
      <c r="X579" s="103"/>
      <c r="Y579" s="103"/>
      <c r="Z579" s="103"/>
      <c r="AA579" s="103"/>
      <c r="AB579" s="103"/>
      <c r="AC579" s="103"/>
      <c r="AD579" s="103"/>
      <c r="AE579" s="3"/>
    </row>
    <row r="580" spans="1:31">
      <c r="A580" s="103"/>
      <c r="B580" s="124"/>
      <c r="C580" s="124"/>
      <c r="D580" s="124"/>
      <c r="E580" s="124"/>
      <c r="F580" s="124"/>
      <c r="G580" s="124"/>
      <c r="H580" s="2" t="s">
        <v>25</v>
      </c>
      <c r="I580" s="8">
        <f t="shared" si="468"/>
        <v>0</v>
      </c>
      <c r="J580" s="8">
        <f t="shared" si="468"/>
        <v>0</v>
      </c>
      <c r="K580" s="8">
        <f t="shared" si="469"/>
        <v>0</v>
      </c>
      <c r="L580" s="8">
        <f t="shared" si="469"/>
        <v>0</v>
      </c>
      <c r="M580" s="8">
        <f t="shared" si="470"/>
        <v>0</v>
      </c>
      <c r="N580" s="8">
        <f t="shared" si="470"/>
        <v>0</v>
      </c>
      <c r="O580" s="8">
        <f t="shared" si="471"/>
        <v>0</v>
      </c>
      <c r="P580" s="8">
        <f t="shared" si="471"/>
        <v>0</v>
      </c>
      <c r="Q580" s="8">
        <f t="shared" si="472"/>
        <v>0</v>
      </c>
      <c r="R580" s="8">
        <f t="shared" si="472"/>
        <v>0</v>
      </c>
      <c r="S580" s="103"/>
      <c r="T580" s="103"/>
      <c r="U580" s="103"/>
      <c r="V580" s="103"/>
      <c r="W580" s="103"/>
      <c r="X580" s="103"/>
      <c r="Y580" s="103"/>
      <c r="Z580" s="103"/>
      <c r="AA580" s="103"/>
      <c r="AB580" s="103"/>
      <c r="AC580" s="103"/>
      <c r="AD580" s="103"/>
      <c r="AE580" s="3"/>
    </row>
    <row r="581" spans="1:31" ht="25.5" customHeight="1">
      <c r="A581" s="128" t="s">
        <v>157</v>
      </c>
      <c r="B581" s="129" t="s">
        <v>155</v>
      </c>
      <c r="C581" s="84" t="s">
        <v>16</v>
      </c>
      <c r="D581" s="119">
        <v>24</v>
      </c>
      <c r="E581" s="119">
        <v>3</v>
      </c>
      <c r="F581" s="119">
        <v>2</v>
      </c>
      <c r="G581" s="116" t="s">
        <v>201</v>
      </c>
      <c r="H581" s="2" t="s">
        <v>15</v>
      </c>
      <c r="I581" s="8">
        <f t="shared" ref="I581:K581" si="473">I582+I583+I584+I585</f>
        <v>6207676.0999999996</v>
      </c>
      <c r="J581" s="8">
        <f t="shared" si="473"/>
        <v>6157601.5299999993</v>
      </c>
      <c r="K581" s="7">
        <f t="shared" si="473"/>
        <v>2102409.9</v>
      </c>
      <c r="L581" s="8">
        <f>L582+L583+L584+L585</f>
        <v>2052335.33</v>
      </c>
      <c r="M581" s="7">
        <f t="shared" ref="M581:P581" si="474">M582+M583+M584+M585</f>
        <v>4105266.1999999997</v>
      </c>
      <c r="N581" s="8">
        <f t="shared" si="474"/>
        <v>4105266.1999999997</v>
      </c>
      <c r="O581" s="7">
        <f t="shared" si="474"/>
        <v>8342700.1199999992</v>
      </c>
      <c r="P581" s="8">
        <f t="shared" si="474"/>
        <v>8342700.1199999992</v>
      </c>
      <c r="Q581" s="7">
        <f t="shared" ref="Q581:R581" si="475">Q582+Q583+Q584+Q585</f>
        <v>7855593.5399999991</v>
      </c>
      <c r="R581" s="8">
        <f t="shared" si="475"/>
        <v>7855593.5399999991</v>
      </c>
      <c r="S581" s="84" t="s">
        <v>16</v>
      </c>
      <c r="T581" s="84" t="s">
        <v>16</v>
      </c>
      <c r="U581" s="84" t="s">
        <v>16</v>
      </c>
      <c r="V581" s="84" t="s">
        <v>16</v>
      </c>
      <c r="W581" s="84" t="s">
        <v>16</v>
      </c>
      <c r="X581" s="84" t="s">
        <v>16</v>
      </c>
      <c r="Y581" s="84" t="s">
        <v>16</v>
      </c>
      <c r="Z581" s="84" t="s">
        <v>16</v>
      </c>
      <c r="AA581" s="84" t="s">
        <v>16</v>
      </c>
      <c r="AB581" s="84" t="s">
        <v>16</v>
      </c>
      <c r="AC581" s="84" t="s">
        <v>16</v>
      </c>
      <c r="AD581" s="84" t="s">
        <v>16</v>
      </c>
    </row>
    <row r="582" spans="1:31">
      <c r="A582" s="128"/>
      <c r="B582" s="129"/>
      <c r="C582" s="85"/>
      <c r="D582" s="120"/>
      <c r="E582" s="120"/>
      <c r="F582" s="120"/>
      <c r="G582" s="117"/>
      <c r="H582" s="2" t="s">
        <v>23</v>
      </c>
      <c r="I582" s="8">
        <f>K582+M582</f>
        <v>522314.74</v>
      </c>
      <c r="J582" s="8">
        <f>L582+N582</f>
        <v>472240.17000000004</v>
      </c>
      <c r="K582" s="7">
        <f t="shared" ref="K582:Q585" si="476">K587+K592</f>
        <v>254163.61</v>
      </c>
      <c r="L582" s="7">
        <f t="shared" si="476"/>
        <v>204089.04</v>
      </c>
      <c r="M582" s="7">
        <f t="shared" si="476"/>
        <v>268151.13</v>
      </c>
      <c r="N582" s="7">
        <f t="shared" si="476"/>
        <v>268151.13</v>
      </c>
      <c r="O582" s="7">
        <f t="shared" si="476"/>
        <v>2364759.0299999998</v>
      </c>
      <c r="P582" s="7">
        <f t="shared" si="476"/>
        <v>2364759.0299999998</v>
      </c>
      <c r="Q582" s="7">
        <f>Q587+Q592</f>
        <v>1804630.27</v>
      </c>
      <c r="R582" s="7">
        <f>R587+R592</f>
        <v>1804630.27</v>
      </c>
      <c r="S582" s="85"/>
      <c r="T582" s="85"/>
      <c r="U582" s="85"/>
      <c r="V582" s="85"/>
      <c r="W582" s="85"/>
      <c r="X582" s="85"/>
      <c r="Y582" s="85"/>
      <c r="Z582" s="85"/>
      <c r="AA582" s="85"/>
      <c r="AB582" s="85"/>
      <c r="AC582" s="85"/>
      <c r="AD582" s="85"/>
    </row>
    <row r="583" spans="1:31">
      <c r="A583" s="128"/>
      <c r="B583" s="129"/>
      <c r="C583" s="85"/>
      <c r="D583" s="120"/>
      <c r="E583" s="120"/>
      <c r="F583" s="120"/>
      <c r="G583" s="117"/>
      <c r="H583" s="2" t="s">
        <v>27</v>
      </c>
      <c r="I583" s="8">
        <f>K583+M583</f>
        <v>5685361.3599999994</v>
      </c>
      <c r="J583" s="8">
        <f>L583+N583</f>
        <v>5685361.3599999994</v>
      </c>
      <c r="K583" s="7">
        <f t="shared" si="476"/>
        <v>1848246.29</v>
      </c>
      <c r="L583" s="7">
        <f t="shared" si="476"/>
        <v>1848246.29</v>
      </c>
      <c r="M583" s="7">
        <f t="shared" si="476"/>
        <v>3837115.07</v>
      </c>
      <c r="N583" s="7">
        <f t="shared" si="476"/>
        <v>3837115.07</v>
      </c>
      <c r="O583" s="7">
        <f t="shared" si="476"/>
        <v>5977941.0899999999</v>
      </c>
      <c r="P583" s="7">
        <f t="shared" si="476"/>
        <v>5977941.0899999999</v>
      </c>
      <c r="Q583" s="7">
        <f t="shared" si="476"/>
        <v>6050963.2699999996</v>
      </c>
      <c r="R583" s="7">
        <f t="shared" ref="R583" si="477">R588+R593</f>
        <v>6050963.2699999996</v>
      </c>
      <c r="S583" s="85"/>
      <c r="T583" s="85"/>
      <c r="U583" s="85"/>
      <c r="V583" s="85"/>
      <c r="W583" s="85"/>
      <c r="X583" s="85"/>
      <c r="Y583" s="85"/>
      <c r="Z583" s="85"/>
      <c r="AA583" s="85"/>
      <c r="AB583" s="85"/>
      <c r="AC583" s="85"/>
      <c r="AD583" s="85"/>
    </row>
    <row r="584" spans="1:31">
      <c r="A584" s="128"/>
      <c r="B584" s="129"/>
      <c r="C584" s="85"/>
      <c r="D584" s="120"/>
      <c r="E584" s="120"/>
      <c r="F584" s="120"/>
      <c r="G584" s="117"/>
      <c r="H584" s="2" t="s">
        <v>24</v>
      </c>
      <c r="I584" s="8">
        <f>K584</f>
        <v>0</v>
      </c>
      <c r="J584" s="8">
        <f>L584</f>
        <v>0</v>
      </c>
      <c r="K584" s="7">
        <f t="shared" si="476"/>
        <v>0</v>
      </c>
      <c r="L584" s="7">
        <f t="shared" si="476"/>
        <v>0</v>
      </c>
      <c r="M584" s="7">
        <f t="shared" si="476"/>
        <v>0</v>
      </c>
      <c r="N584" s="7">
        <f t="shared" si="476"/>
        <v>0</v>
      </c>
      <c r="O584" s="7">
        <f t="shared" si="476"/>
        <v>0</v>
      </c>
      <c r="P584" s="7">
        <f t="shared" si="476"/>
        <v>0</v>
      </c>
      <c r="Q584" s="7">
        <f t="shared" si="476"/>
        <v>0</v>
      </c>
      <c r="R584" s="7">
        <f t="shared" ref="R584" si="478">R589+R594</f>
        <v>0</v>
      </c>
      <c r="S584" s="85"/>
      <c r="T584" s="85"/>
      <c r="U584" s="85"/>
      <c r="V584" s="85"/>
      <c r="W584" s="85"/>
      <c r="X584" s="85"/>
      <c r="Y584" s="85"/>
      <c r="Z584" s="85"/>
      <c r="AA584" s="85"/>
      <c r="AB584" s="85"/>
      <c r="AC584" s="85"/>
      <c r="AD584" s="85"/>
    </row>
    <row r="585" spans="1:31" ht="24.75" customHeight="1">
      <c r="A585" s="128"/>
      <c r="B585" s="129"/>
      <c r="C585" s="86"/>
      <c r="D585" s="121"/>
      <c r="E585" s="121"/>
      <c r="F585" s="121"/>
      <c r="G585" s="118"/>
      <c r="H585" s="2" t="s">
        <v>25</v>
      </c>
      <c r="I585" s="8">
        <f>K585</f>
        <v>0</v>
      </c>
      <c r="J585" s="8">
        <f>L585</f>
        <v>0</v>
      </c>
      <c r="K585" s="7">
        <f t="shared" si="476"/>
        <v>0</v>
      </c>
      <c r="L585" s="7">
        <f t="shared" si="476"/>
        <v>0</v>
      </c>
      <c r="M585" s="7">
        <f t="shared" si="476"/>
        <v>0</v>
      </c>
      <c r="N585" s="7">
        <f t="shared" si="476"/>
        <v>0</v>
      </c>
      <c r="O585" s="7">
        <f t="shared" si="476"/>
        <v>0</v>
      </c>
      <c r="P585" s="7">
        <f t="shared" si="476"/>
        <v>0</v>
      </c>
      <c r="Q585" s="7">
        <f t="shared" si="476"/>
        <v>0</v>
      </c>
      <c r="R585" s="7">
        <f t="shared" ref="R585" si="479">R590+R595</f>
        <v>0</v>
      </c>
      <c r="S585" s="86"/>
      <c r="T585" s="86"/>
      <c r="U585" s="86"/>
      <c r="V585" s="86"/>
      <c r="W585" s="86"/>
      <c r="X585" s="86"/>
      <c r="Y585" s="86"/>
      <c r="Z585" s="86"/>
      <c r="AA585" s="86"/>
      <c r="AB585" s="86"/>
      <c r="AC585" s="86"/>
      <c r="AD585" s="86"/>
    </row>
    <row r="586" spans="1:31" ht="16.5" customHeight="1">
      <c r="A586" s="87" t="s">
        <v>158</v>
      </c>
      <c r="B586" s="89" t="s">
        <v>166</v>
      </c>
      <c r="C586" s="70">
        <v>502</v>
      </c>
      <c r="D586" s="16"/>
      <c r="E586" s="17"/>
      <c r="F586" s="16"/>
      <c r="G586" s="18"/>
      <c r="H586" s="2" t="s">
        <v>15</v>
      </c>
      <c r="I586" s="8">
        <f t="shared" ref="I586:L586" si="480">I587+I588+I589+I590</f>
        <v>2351145.0300000003</v>
      </c>
      <c r="J586" s="8">
        <f t="shared" si="480"/>
        <v>2301070.46</v>
      </c>
      <c r="K586" s="7">
        <f t="shared" si="480"/>
        <v>2089233.9</v>
      </c>
      <c r="L586" s="8">
        <f t="shared" si="480"/>
        <v>2039159.33</v>
      </c>
      <c r="M586" s="8">
        <f t="shared" ref="M586:P586" si="481">M587+M588+M589+M590</f>
        <v>4099026.1999999997</v>
      </c>
      <c r="N586" s="8">
        <f t="shared" si="481"/>
        <v>4099026.1999999997</v>
      </c>
      <c r="O586" s="8">
        <f t="shared" si="481"/>
        <v>8342700.1199999992</v>
      </c>
      <c r="P586" s="8">
        <f t="shared" si="481"/>
        <v>8342700.1199999992</v>
      </c>
      <c r="Q586" s="8">
        <f t="shared" ref="Q586:R586" si="482">Q587+Q588+Q589+Q590</f>
        <v>7855593.5399999991</v>
      </c>
      <c r="R586" s="8">
        <f t="shared" si="482"/>
        <v>7855593.5399999991</v>
      </c>
      <c r="S586" s="103" t="s">
        <v>156</v>
      </c>
      <c r="T586" s="84" t="s">
        <v>161</v>
      </c>
      <c r="U586" s="84">
        <f>W586</f>
        <v>4.4999999999999998E-2</v>
      </c>
      <c r="V586" s="84">
        <f>X586</f>
        <v>2.6599999999999999E-2</v>
      </c>
      <c r="W586" s="84">
        <v>4.4999999999999998E-2</v>
      </c>
      <c r="X586" s="84">
        <v>2.6599999999999999E-2</v>
      </c>
      <c r="Y586" s="84">
        <v>3.4000000000000002E-2</v>
      </c>
      <c r="Z586" s="84">
        <v>3.2000000000000001E-2</v>
      </c>
      <c r="AA586" s="84">
        <v>3.4000000000000002E-2</v>
      </c>
      <c r="AB586" s="84">
        <v>3.5000000000000003E-2</v>
      </c>
      <c r="AC586" s="84">
        <v>3.4000000000000002E-2</v>
      </c>
      <c r="AD586" s="84">
        <v>3.5000000000000003E-2</v>
      </c>
    </row>
    <row r="587" spans="1:31">
      <c r="A587" s="88"/>
      <c r="B587" s="89"/>
      <c r="C587" s="71"/>
      <c r="D587" s="16" t="s">
        <v>178</v>
      </c>
      <c r="E587" s="17" t="s">
        <v>195</v>
      </c>
      <c r="F587" s="16" t="s">
        <v>182</v>
      </c>
      <c r="G587" s="18" t="s">
        <v>204</v>
      </c>
      <c r="H587" s="2" t="s">
        <v>23</v>
      </c>
      <c r="I587" s="8">
        <f>K587+M587</f>
        <v>502898.74</v>
      </c>
      <c r="J587" s="8">
        <f>L587+N587</f>
        <v>452824.17000000004</v>
      </c>
      <c r="K587" s="13">
        <v>240987.61</v>
      </c>
      <c r="L587" s="8">
        <v>190913.04</v>
      </c>
      <c r="M587" s="14">
        <v>261911.13</v>
      </c>
      <c r="N587" s="14">
        <v>261911.13</v>
      </c>
      <c r="O587" s="14">
        <v>2364759.0299999998</v>
      </c>
      <c r="P587" s="14">
        <v>2364759.0299999998</v>
      </c>
      <c r="Q587" s="14">
        <v>1804630.27</v>
      </c>
      <c r="R587" s="14">
        <v>1804630.27</v>
      </c>
      <c r="S587" s="103"/>
      <c r="T587" s="85"/>
      <c r="U587" s="85"/>
      <c r="V587" s="85"/>
      <c r="W587" s="85"/>
      <c r="X587" s="85"/>
      <c r="Y587" s="85"/>
      <c r="Z587" s="85"/>
      <c r="AA587" s="85"/>
      <c r="AB587" s="85"/>
      <c r="AC587" s="85"/>
      <c r="AD587" s="85"/>
    </row>
    <row r="588" spans="1:31">
      <c r="A588" s="88"/>
      <c r="B588" s="89"/>
      <c r="C588" s="71"/>
      <c r="D588" s="16" t="s">
        <v>178</v>
      </c>
      <c r="E588" s="17" t="s">
        <v>195</v>
      </c>
      <c r="F588" s="16" t="s">
        <v>182</v>
      </c>
      <c r="G588" s="18" t="s">
        <v>198</v>
      </c>
      <c r="H588" s="2" t="s">
        <v>27</v>
      </c>
      <c r="I588" s="8">
        <f t="shared" ref="I588:J591" si="483">K588</f>
        <v>1848246.29</v>
      </c>
      <c r="J588" s="8">
        <f t="shared" si="483"/>
        <v>1848246.29</v>
      </c>
      <c r="K588" s="13">
        <v>1848246.29</v>
      </c>
      <c r="L588" s="13">
        <v>1848246.29</v>
      </c>
      <c r="M588" s="14">
        <v>3837115.07</v>
      </c>
      <c r="N588" s="14">
        <v>3837115.07</v>
      </c>
      <c r="O588" s="14">
        <v>5977941.0899999999</v>
      </c>
      <c r="P588" s="14">
        <v>5977941.0899999999</v>
      </c>
      <c r="Q588" s="14">
        <v>6050963.2699999996</v>
      </c>
      <c r="R588" s="14">
        <v>6050963.2699999996</v>
      </c>
      <c r="S588" s="103"/>
      <c r="T588" s="85"/>
      <c r="U588" s="85"/>
      <c r="V588" s="85"/>
      <c r="W588" s="85"/>
      <c r="X588" s="85"/>
      <c r="Y588" s="85"/>
      <c r="Z588" s="85"/>
      <c r="AA588" s="85"/>
      <c r="AB588" s="85"/>
      <c r="AC588" s="85"/>
      <c r="AD588" s="85"/>
    </row>
    <row r="589" spans="1:31">
      <c r="A589" s="88"/>
      <c r="B589" s="89"/>
      <c r="C589" s="71"/>
      <c r="D589" s="16"/>
      <c r="E589" s="17"/>
      <c r="F589" s="16"/>
      <c r="G589" s="18"/>
      <c r="H589" s="2" t="s">
        <v>24</v>
      </c>
      <c r="I589" s="8">
        <f t="shared" si="483"/>
        <v>0</v>
      </c>
      <c r="J589" s="8">
        <f t="shared" si="483"/>
        <v>0</v>
      </c>
      <c r="K589" s="7">
        <v>0</v>
      </c>
      <c r="L589" s="8">
        <v>0</v>
      </c>
      <c r="M589" s="8">
        <v>0</v>
      </c>
      <c r="N589" s="8">
        <v>0</v>
      </c>
      <c r="O589" s="8">
        <v>0</v>
      </c>
      <c r="P589" s="8"/>
      <c r="Q589" s="8">
        <v>0</v>
      </c>
      <c r="R589" s="8"/>
      <c r="S589" s="103"/>
      <c r="T589" s="85"/>
      <c r="U589" s="85"/>
      <c r="V589" s="85"/>
      <c r="W589" s="85"/>
      <c r="X589" s="85"/>
      <c r="Y589" s="85"/>
      <c r="Z589" s="85"/>
      <c r="AA589" s="85"/>
      <c r="AB589" s="85"/>
      <c r="AC589" s="85"/>
      <c r="AD589" s="85"/>
    </row>
    <row r="590" spans="1:31" ht="109.5" customHeight="1">
      <c r="A590" s="88"/>
      <c r="B590" s="89"/>
      <c r="C590" s="72"/>
      <c r="D590" s="16"/>
      <c r="E590" s="17"/>
      <c r="F590" s="16"/>
      <c r="G590" s="18"/>
      <c r="H590" s="2" t="s">
        <v>25</v>
      </c>
      <c r="I590" s="8">
        <f t="shared" si="483"/>
        <v>0</v>
      </c>
      <c r="J590" s="8">
        <f t="shared" si="483"/>
        <v>0</v>
      </c>
      <c r="K590" s="7">
        <v>0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103"/>
      <c r="T590" s="86"/>
      <c r="U590" s="86"/>
      <c r="V590" s="86"/>
      <c r="W590" s="86"/>
      <c r="X590" s="86"/>
      <c r="Y590" s="86"/>
      <c r="Z590" s="86"/>
      <c r="AA590" s="86"/>
      <c r="AB590" s="86"/>
      <c r="AC590" s="86"/>
      <c r="AD590" s="86"/>
    </row>
    <row r="591" spans="1:31" ht="16.5" customHeight="1">
      <c r="A591" s="87" t="s">
        <v>159</v>
      </c>
      <c r="B591" s="89" t="s">
        <v>216</v>
      </c>
      <c r="C591" s="70">
        <v>502</v>
      </c>
      <c r="D591" s="16" t="s">
        <v>178</v>
      </c>
      <c r="E591" s="17" t="s">
        <v>195</v>
      </c>
      <c r="F591" s="16" t="s">
        <v>180</v>
      </c>
      <c r="G591" s="18" t="s">
        <v>197</v>
      </c>
      <c r="H591" s="2" t="s">
        <v>15</v>
      </c>
      <c r="I591" s="8">
        <f t="shared" si="483"/>
        <v>13176</v>
      </c>
      <c r="J591" s="8">
        <f t="shared" si="483"/>
        <v>13176</v>
      </c>
      <c r="K591" s="8">
        <f t="shared" ref="K591:N591" si="484">K592+K593+K594+K595</f>
        <v>13176</v>
      </c>
      <c r="L591" s="8">
        <f t="shared" si="484"/>
        <v>13176</v>
      </c>
      <c r="M591" s="7">
        <f t="shared" si="484"/>
        <v>6240</v>
      </c>
      <c r="N591" s="8">
        <f t="shared" si="484"/>
        <v>6240</v>
      </c>
      <c r="O591" s="7">
        <f>O592+O593+O594+O595</f>
        <v>0</v>
      </c>
      <c r="P591" s="8">
        <f>P592+P593+P594+P595</f>
        <v>0</v>
      </c>
      <c r="Q591" s="7">
        <f>Q592+Q593+Q594+Q595</f>
        <v>0</v>
      </c>
      <c r="R591" s="8">
        <f>R592+R593+R594+R595</f>
        <v>0</v>
      </c>
      <c r="S591" s="103" t="s">
        <v>160</v>
      </c>
      <c r="T591" s="84" t="s">
        <v>161</v>
      </c>
      <c r="U591" s="84">
        <f>W591</f>
        <v>1.6999999999999999E-3</v>
      </c>
      <c r="V591" s="84">
        <f>X591</f>
        <v>1.073E-3</v>
      </c>
      <c r="W591" s="84">
        <v>1.6999999999999999E-3</v>
      </c>
      <c r="X591" s="84">
        <v>1.073E-3</v>
      </c>
      <c r="Y591" s="84">
        <v>1.6999999999999999E-3</v>
      </c>
      <c r="Z591" s="84">
        <v>4.2999999999999999E-4</v>
      </c>
      <c r="AA591" s="84" t="s">
        <v>21</v>
      </c>
      <c r="AB591" s="84" t="s">
        <v>21</v>
      </c>
      <c r="AC591" s="84" t="s">
        <v>21</v>
      </c>
      <c r="AD591" s="84" t="s">
        <v>21</v>
      </c>
    </row>
    <row r="592" spans="1:31">
      <c r="A592" s="88"/>
      <c r="B592" s="89"/>
      <c r="C592" s="71"/>
      <c r="D592" s="25"/>
      <c r="E592" s="25"/>
      <c r="F592" s="25"/>
      <c r="G592" s="25"/>
      <c r="H592" s="2" t="s">
        <v>23</v>
      </c>
      <c r="I592" s="8">
        <f>K592+M592</f>
        <v>19416</v>
      </c>
      <c r="J592" s="8">
        <f>L592+N592</f>
        <v>19416</v>
      </c>
      <c r="K592" s="8">
        <v>13176</v>
      </c>
      <c r="L592" s="8">
        <v>13176</v>
      </c>
      <c r="M592" s="13">
        <v>6240</v>
      </c>
      <c r="N592" s="13">
        <v>6240</v>
      </c>
      <c r="O592" s="13">
        <v>0</v>
      </c>
      <c r="P592" s="13">
        <v>0</v>
      </c>
      <c r="Q592" s="13">
        <v>0</v>
      </c>
      <c r="R592" s="13">
        <v>0</v>
      </c>
      <c r="S592" s="103"/>
      <c r="T592" s="85"/>
      <c r="U592" s="85"/>
      <c r="V592" s="85"/>
      <c r="W592" s="85"/>
      <c r="X592" s="85"/>
      <c r="Y592" s="85"/>
      <c r="Z592" s="85"/>
      <c r="AA592" s="85"/>
      <c r="AB592" s="85"/>
      <c r="AC592" s="85"/>
      <c r="AD592" s="85"/>
    </row>
    <row r="593" spans="1:30">
      <c r="A593" s="88"/>
      <c r="B593" s="89"/>
      <c r="C593" s="71"/>
      <c r="D593" s="16"/>
      <c r="E593" s="17"/>
      <c r="F593" s="16"/>
      <c r="G593" s="18"/>
      <c r="H593" s="2" t="s">
        <v>27</v>
      </c>
      <c r="I593" s="8">
        <f t="shared" ref="I593:J595" si="485">K593</f>
        <v>0</v>
      </c>
      <c r="J593" s="8">
        <f t="shared" si="485"/>
        <v>0</v>
      </c>
      <c r="K593" s="8">
        <v>0</v>
      </c>
      <c r="L593" s="8">
        <v>0</v>
      </c>
      <c r="M593" s="7">
        <v>0</v>
      </c>
      <c r="N593" s="8">
        <v>0</v>
      </c>
      <c r="O593" s="7">
        <v>0</v>
      </c>
      <c r="P593" s="8">
        <v>0</v>
      </c>
      <c r="Q593" s="7">
        <v>0</v>
      </c>
      <c r="R593" s="8">
        <v>0</v>
      </c>
      <c r="S593" s="103"/>
      <c r="T593" s="85"/>
      <c r="U593" s="85"/>
      <c r="V593" s="85"/>
      <c r="W593" s="85"/>
      <c r="X593" s="85"/>
      <c r="Y593" s="85"/>
      <c r="Z593" s="85"/>
      <c r="AA593" s="85"/>
      <c r="AB593" s="85"/>
      <c r="AC593" s="85"/>
      <c r="AD593" s="85"/>
    </row>
    <row r="594" spans="1:30">
      <c r="A594" s="88"/>
      <c r="B594" s="89"/>
      <c r="C594" s="71"/>
      <c r="D594" s="16"/>
      <c r="E594" s="17"/>
      <c r="F594" s="16"/>
      <c r="G594" s="18"/>
      <c r="H594" s="2" t="s">
        <v>24</v>
      </c>
      <c r="I594" s="8">
        <f t="shared" si="485"/>
        <v>0</v>
      </c>
      <c r="J594" s="8">
        <f t="shared" si="485"/>
        <v>0</v>
      </c>
      <c r="K594" s="8">
        <v>0</v>
      </c>
      <c r="L594" s="8">
        <v>0</v>
      </c>
      <c r="M594" s="7">
        <v>0</v>
      </c>
      <c r="N594" s="8">
        <v>0</v>
      </c>
      <c r="O594" s="7">
        <v>0</v>
      </c>
      <c r="P594" s="8">
        <v>0</v>
      </c>
      <c r="Q594" s="7">
        <v>0</v>
      </c>
      <c r="R594" s="8">
        <v>0</v>
      </c>
      <c r="S594" s="103"/>
      <c r="T594" s="85"/>
      <c r="U594" s="85"/>
      <c r="V594" s="85"/>
      <c r="W594" s="85"/>
      <c r="X594" s="85"/>
      <c r="Y594" s="85"/>
      <c r="Z594" s="85"/>
      <c r="AA594" s="85"/>
      <c r="AB594" s="85"/>
      <c r="AC594" s="85"/>
      <c r="AD594" s="85"/>
    </row>
    <row r="595" spans="1:30" ht="85.5" customHeight="1">
      <c r="A595" s="88"/>
      <c r="B595" s="89"/>
      <c r="C595" s="72"/>
      <c r="D595" s="16"/>
      <c r="E595" s="17"/>
      <c r="F595" s="16"/>
      <c r="G595" s="18"/>
      <c r="H595" s="2" t="s">
        <v>25</v>
      </c>
      <c r="I595" s="8">
        <f t="shared" si="485"/>
        <v>0</v>
      </c>
      <c r="J595" s="8">
        <f t="shared" si="485"/>
        <v>0</v>
      </c>
      <c r="K595" s="8">
        <v>0</v>
      </c>
      <c r="L595" s="8">
        <v>0</v>
      </c>
      <c r="M595" s="7">
        <v>0</v>
      </c>
      <c r="N595" s="8">
        <v>0</v>
      </c>
      <c r="O595" s="7">
        <v>0</v>
      </c>
      <c r="P595" s="8">
        <v>0</v>
      </c>
      <c r="Q595" s="7">
        <v>0</v>
      </c>
      <c r="R595" s="8">
        <v>0</v>
      </c>
      <c r="S595" s="103"/>
      <c r="T595" s="86"/>
      <c r="U595" s="86"/>
      <c r="V595" s="86"/>
      <c r="W595" s="86"/>
      <c r="X595" s="86"/>
      <c r="Y595" s="86"/>
      <c r="Z595" s="86"/>
      <c r="AA595" s="86"/>
      <c r="AB595" s="86"/>
      <c r="AC595" s="86"/>
      <c r="AD595" s="86"/>
    </row>
    <row r="596" spans="1:30" ht="25.5" customHeight="1">
      <c r="A596" s="128" t="s">
        <v>163</v>
      </c>
      <c r="B596" s="129" t="s">
        <v>162</v>
      </c>
      <c r="C596" s="84" t="s">
        <v>16</v>
      </c>
      <c r="D596" s="119">
        <v>24</v>
      </c>
      <c r="E596" s="119" t="s">
        <v>195</v>
      </c>
      <c r="F596" s="119">
        <v>3</v>
      </c>
      <c r="G596" s="116" t="s">
        <v>201</v>
      </c>
      <c r="H596" s="2" t="s">
        <v>15</v>
      </c>
      <c r="I596" s="8">
        <f t="shared" ref="I596" si="486">I597+I598+I599+I600</f>
        <v>11807273.15</v>
      </c>
      <c r="J596" s="7">
        <f>J597+J598+J599+J600</f>
        <v>11484824.780000001</v>
      </c>
      <c r="K596" s="7">
        <f>K597+K598+K599+K600</f>
        <v>11807273.15</v>
      </c>
      <c r="L596" s="7">
        <f>L597+L598+L599+L600</f>
        <v>11484824.780000001</v>
      </c>
      <c r="M596" s="7">
        <f t="shared" ref="M596:P596" si="487">M597+M598+M599+M600</f>
        <v>0</v>
      </c>
      <c r="N596" s="7">
        <f t="shared" si="487"/>
        <v>0</v>
      </c>
      <c r="O596" s="7">
        <f t="shared" si="487"/>
        <v>0</v>
      </c>
      <c r="P596" s="7">
        <f t="shared" si="487"/>
        <v>0</v>
      </c>
      <c r="Q596" s="7">
        <f t="shared" ref="Q596" si="488">Q597+Q598+Q599+Q600</f>
        <v>4811785.8499999996</v>
      </c>
      <c r="R596" s="7">
        <f>R597+R598+R599+R600</f>
        <v>4811785.8499999996</v>
      </c>
      <c r="S596" s="84" t="s">
        <v>16</v>
      </c>
      <c r="T596" s="84" t="s">
        <v>16</v>
      </c>
      <c r="U596" s="84" t="s">
        <v>16</v>
      </c>
      <c r="V596" s="84" t="s">
        <v>16</v>
      </c>
      <c r="W596" s="84" t="s">
        <v>16</v>
      </c>
      <c r="X596" s="84" t="s">
        <v>16</v>
      </c>
      <c r="Y596" s="84" t="s">
        <v>16</v>
      </c>
      <c r="Z596" s="84" t="s">
        <v>16</v>
      </c>
      <c r="AA596" s="84" t="s">
        <v>16</v>
      </c>
      <c r="AB596" s="84" t="s">
        <v>16</v>
      </c>
      <c r="AC596" s="84" t="s">
        <v>16</v>
      </c>
      <c r="AD596" s="84" t="s">
        <v>16</v>
      </c>
    </row>
    <row r="597" spans="1:30">
      <c r="A597" s="128"/>
      <c r="B597" s="129"/>
      <c r="C597" s="85"/>
      <c r="D597" s="120"/>
      <c r="E597" s="120"/>
      <c r="F597" s="120"/>
      <c r="G597" s="117"/>
      <c r="H597" s="2" t="s">
        <v>23</v>
      </c>
      <c r="I597" s="7">
        <f t="shared" ref="I597:K600" si="489">I602+I607+I612+I617+I622</f>
        <v>0</v>
      </c>
      <c r="J597" s="7">
        <f t="shared" si="489"/>
        <v>0</v>
      </c>
      <c r="K597" s="7">
        <f t="shared" si="489"/>
        <v>0</v>
      </c>
      <c r="L597" s="7">
        <f t="shared" ref="L597:P600" si="490">L602+L607+L612+L617+L622</f>
        <v>0</v>
      </c>
      <c r="M597" s="7">
        <f t="shared" si="490"/>
        <v>0</v>
      </c>
      <c r="N597" s="7">
        <f t="shared" si="490"/>
        <v>0</v>
      </c>
      <c r="O597" s="7">
        <f t="shared" si="490"/>
        <v>0</v>
      </c>
      <c r="P597" s="7">
        <f t="shared" si="490"/>
        <v>0</v>
      </c>
      <c r="Q597" s="7">
        <f>Q602+Q607+Q612+Q617+Q622+Q627</f>
        <v>4811785.8499999996</v>
      </c>
      <c r="R597" s="7">
        <f>R602+R607+R612+R617+R622+R627</f>
        <v>4811785.8499999996</v>
      </c>
      <c r="S597" s="85"/>
      <c r="T597" s="85"/>
      <c r="U597" s="85"/>
      <c r="V597" s="85"/>
      <c r="W597" s="85"/>
      <c r="X597" s="85"/>
      <c r="Y597" s="85"/>
      <c r="Z597" s="85"/>
      <c r="AA597" s="85"/>
      <c r="AB597" s="85"/>
      <c r="AC597" s="85"/>
      <c r="AD597" s="85"/>
    </row>
    <row r="598" spans="1:30">
      <c r="A598" s="128"/>
      <c r="B598" s="129"/>
      <c r="C598" s="85"/>
      <c r="D598" s="120"/>
      <c r="E598" s="120"/>
      <c r="F598" s="120"/>
      <c r="G598" s="117"/>
      <c r="H598" s="2" t="s">
        <v>27</v>
      </c>
      <c r="I598" s="8">
        <f>K598</f>
        <v>11065999.25</v>
      </c>
      <c r="J598" s="7">
        <f t="shared" si="489"/>
        <v>10759673.310000001</v>
      </c>
      <c r="K598" s="7">
        <f t="shared" si="489"/>
        <v>11065999.25</v>
      </c>
      <c r="L598" s="7">
        <f t="shared" si="490"/>
        <v>10759673.310000001</v>
      </c>
      <c r="M598" s="7">
        <f t="shared" si="490"/>
        <v>0</v>
      </c>
      <c r="N598" s="7">
        <f t="shared" si="490"/>
        <v>0</v>
      </c>
      <c r="O598" s="7">
        <f t="shared" si="490"/>
        <v>0</v>
      </c>
      <c r="P598" s="7">
        <f t="shared" si="490"/>
        <v>0</v>
      </c>
      <c r="Q598" s="7">
        <f t="shared" ref="Q598:R600" si="491">Q603+Q608+Q613+Q618+Q623+Q628</f>
        <v>0</v>
      </c>
      <c r="R598" s="7">
        <f t="shared" si="491"/>
        <v>0</v>
      </c>
      <c r="S598" s="85"/>
      <c r="T598" s="85"/>
      <c r="U598" s="85"/>
      <c r="V598" s="85"/>
      <c r="W598" s="85"/>
      <c r="X598" s="85"/>
      <c r="Y598" s="85"/>
      <c r="Z598" s="85"/>
      <c r="AA598" s="85"/>
      <c r="AB598" s="85"/>
      <c r="AC598" s="85"/>
      <c r="AD598" s="85"/>
    </row>
    <row r="599" spans="1:30">
      <c r="A599" s="128"/>
      <c r="B599" s="129"/>
      <c r="C599" s="85"/>
      <c r="D599" s="120"/>
      <c r="E599" s="120"/>
      <c r="F599" s="120"/>
      <c r="G599" s="117"/>
      <c r="H599" s="2" t="s">
        <v>24</v>
      </c>
      <c r="I599" s="8">
        <f>K599</f>
        <v>741273.90000000014</v>
      </c>
      <c r="J599" s="7">
        <f t="shared" si="489"/>
        <v>725151.47000000009</v>
      </c>
      <c r="K599" s="7">
        <f t="shared" si="489"/>
        <v>741273.90000000014</v>
      </c>
      <c r="L599" s="7">
        <f t="shared" si="490"/>
        <v>725151.47000000009</v>
      </c>
      <c r="M599" s="7">
        <f t="shared" si="490"/>
        <v>0</v>
      </c>
      <c r="N599" s="7">
        <f t="shared" si="490"/>
        <v>0</v>
      </c>
      <c r="O599" s="7">
        <f t="shared" si="490"/>
        <v>0</v>
      </c>
      <c r="P599" s="7">
        <f t="shared" si="490"/>
        <v>0</v>
      </c>
      <c r="Q599" s="7">
        <f t="shared" si="491"/>
        <v>0</v>
      </c>
      <c r="R599" s="7">
        <f t="shared" si="491"/>
        <v>0</v>
      </c>
      <c r="S599" s="85"/>
      <c r="T599" s="85"/>
      <c r="U599" s="85"/>
      <c r="V599" s="85"/>
      <c r="W599" s="85"/>
      <c r="X599" s="85"/>
      <c r="Y599" s="85"/>
      <c r="Z599" s="85"/>
      <c r="AA599" s="85"/>
      <c r="AB599" s="85"/>
      <c r="AC599" s="85"/>
      <c r="AD599" s="85"/>
    </row>
    <row r="600" spans="1:30">
      <c r="A600" s="128"/>
      <c r="B600" s="129"/>
      <c r="C600" s="86"/>
      <c r="D600" s="121"/>
      <c r="E600" s="121"/>
      <c r="F600" s="121"/>
      <c r="G600" s="118"/>
      <c r="H600" s="2" t="s">
        <v>25</v>
      </c>
      <c r="I600" s="8">
        <f>K600</f>
        <v>0</v>
      </c>
      <c r="J600" s="7">
        <f t="shared" si="489"/>
        <v>0</v>
      </c>
      <c r="K600" s="7">
        <f t="shared" si="489"/>
        <v>0</v>
      </c>
      <c r="L600" s="7">
        <f t="shared" si="490"/>
        <v>0</v>
      </c>
      <c r="M600" s="7">
        <f t="shared" si="490"/>
        <v>0</v>
      </c>
      <c r="N600" s="7">
        <f t="shared" si="490"/>
        <v>0</v>
      </c>
      <c r="O600" s="7">
        <f t="shared" si="490"/>
        <v>0</v>
      </c>
      <c r="P600" s="7">
        <f t="shared" si="490"/>
        <v>0</v>
      </c>
      <c r="Q600" s="7">
        <f t="shared" si="491"/>
        <v>0</v>
      </c>
      <c r="R600" s="7">
        <f t="shared" si="491"/>
        <v>0</v>
      </c>
      <c r="S600" s="86"/>
      <c r="T600" s="86"/>
      <c r="U600" s="86"/>
      <c r="V600" s="86"/>
      <c r="W600" s="86"/>
      <c r="X600" s="86"/>
      <c r="Y600" s="86"/>
      <c r="Z600" s="86"/>
      <c r="AA600" s="86"/>
      <c r="AB600" s="86"/>
      <c r="AC600" s="86"/>
      <c r="AD600" s="86"/>
    </row>
    <row r="601" spans="1:30" ht="16.5" customHeight="1">
      <c r="A601" s="87" t="s">
        <v>165</v>
      </c>
      <c r="B601" s="89" t="s">
        <v>167</v>
      </c>
      <c r="C601" s="70">
        <v>502</v>
      </c>
      <c r="D601" s="25"/>
      <c r="E601" s="25"/>
      <c r="F601" s="25"/>
      <c r="G601" s="25"/>
      <c r="H601" s="2" t="s">
        <v>15</v>
      </c>
      <c r="I601" s="8">
        <f t="shared" ref="I601:L601" si="492">I602+I603+I604+I605</f>
        <v>670498.93999999994</v>
      </c>
      <c r="J601" s="8">
        <f t="shared" si="492"/>
        <v>670498.93999999994</v>
      </c>
      <c r="K601" s="8">
        <f t="shared" si="492"/>
        <v>670498.93999999994</v>
      </c>
      <c r="L601" s="8">
        <f t="shared" si="492"/>
        <v>670498.93999999994</v>
      </c>
      <c r="M601" s="8">
        <v>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103" t="s">
        <v>168</v>
      </c>
      <c r="T601" s="84" t="s">
        <v>169</v>
      </c>
      <c r="U601" s="97">
        <f>W601</f>
        <v>615</v>
      </c>
      <c r="V601" s="100">
        <f>X601</f>
        <v>615</v>
      </c>
      <c r="W601" s="97">
        <v>615</v>
      </c>
      <c r="X601" s="100">
        <v>615</v>
      </c>
      <c r="Y601" s="97" t="s">
        <v>21</v>
      </c>
      <c r="Z601" s="100" t="s">
        <v>21</v>
      </c>
      <c r="AA601" s="97" t="s">
        <v>21</v>
      </c>
      <c r="AB601" s="100" t="s">
        <v>21</v>
      </c>
      <c r="AC601" s="97" t="s">
        <v>21</v>
      </c>
      <c r="AD601" s="100" t="s">
        <v>21</v>
      </c>
    </row>
    <row r="602" spans="1:30">
      <c r="A602" s="88"/>
      <c r="B602" s="89"/>
      <c r="C602" s="71"/>
      <c r="D602" s="19"/>
      <c r="E602" s="20"/>
      <c r="F602" s="16"/>
      <c r="G602" s="21"/>
      <c r="H602" s="2" t="s">
        <v>23</v>
      </c>
      <c r="I602" s="8">
        <f t="shared" ref="I602:J605" si="493">K602+M602</f>
        <v>0</v>
      </c>
      <c r="J602" s="8">
        <f t="shared" si="493"/>
        <v>0</v>
      </c>
      <c r="K602" s="8">
        <v>0</v>
      </c>
      <c r="L602" s="8">
        <v>0</v>
      </c>
      <c r="M602" s="8">
        <v>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103"/>
      <c r="T602" s="85"/>
      <c r="U602" s="98"/>
      <c r="V602" s="101"/>
      <c r="W602" s="98"/>
      <c r="X602" s="101"/>
      <c r="Y602" s="98"/>
      <c r="Z602" s="101"/>
      <c r="AA602" s="98"/>
      <c r="AB602" s="101"/>
      <c r="AC602" s="98"/>
      <c r="AD602" s="101"/>
    </row>
    <row r="603" spans="1:30">
      <c r="A603" s="88"/>
      <c r="B603" s="89"/>
      <c r="C603" s="71"/>
      <c r="D603" s="19" t="s">
        <v>178</v>
      </c>
      <c r="E603" s="20" t="s">
        <v>195</v>
      </c>
      <c r="F603" s="16" t="s">
        <v>193</v>
      </c>
      <c r="G603" s="21" t="s">
        <v>199</v>
      </c>
      <c r="H603" s="2" t="s">
        <v>27</v>
      </c>
      <c r="I603" s="8">
        <f t="shared" si="493"/>
        <v>636973.97</v>
      </c>
      <c r="J603" s="8">
        <f t="shared" si="493"/>
        <v>636973.97</v>
      </c>
      <c r="K603" s="14">
        <v>636973.97</v>
      </c>
      <c r="L603" s="14">
        <v>636973.97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  <c r="S603" s="103"/>
      <c r="T603" s="85"/>
      <c r="U603" s="98"/>
      <c r="V603" s="101"/>
      <c r="W603" s="98"/>
      <c r="X603" s="101"/>
      <c r="Y603" s="98"/>
      <c r="Z603" s="101"/>
      <c r="AA603" s="98"/>
      <c r="AB603" s="101"/>
      <c r="AC603" s="98"/>
      <c r="AD603" s="101"/>
    </row>
    <row r="604" spans="1:30">
      <c r="A604" s="88"/>
      <c r="B604" s="89"/>
      <c r="C604" s="71"/>
      <c r="D604" s="19" t="s">
        <v>178</v>
      </c>
      <c r="E604" s="20" t="s">
        <v>195</v>
      </c>
      <c r="F604" s="16" t="s">
        <v>193</v>
      </c>
      <c r="G604" s="21" t="s">
        <v>200</v>
      </c>
      <c r="H604" s="2" t="s">
        <v>24</v>
      </c>
      <c r="I604" s="8">
        <f t="shared" si="493"/>
        <v>33524.97</v>
      </c>
      <c r="J604" s="8">
        <f t="shared" si="493"/>
        <v>33524.97</v>
      </c>
      <c r="K604" s="15">
        <v>33524.97</v>
      </c>
      <c r="L604" s="8">
        <v>33524.97</v>
      </c>
      <c r="M604" s="15">
        <v>0</v>
      </c>
      <c r="N604" s="8">
        <v>0</v>
      </c>
      <c r="O604" s="15">
        <v>0</v>
      </c>
      <c r="P604" s="8">
        <v>0</v>
      </c>
      <c r="Q604" s="15">
        <v>0</v>
      </c>
      <c r="R604" s="8">
        <v>0</v>
      </c>
      <c r="S604" s="103"/>
      <c r="T604" s="85"/>
      <c r="U604" s="98"/>
      <c r="V604" s="101"/>
      <c r="W604" s="98"/>
      <c r="X604" s="101"/>
      <c r="Y604" s="98"/>
      <c r="Z604" s="101"/>
      <c r="AA604" s="98"/>
      <c r="AB604" s="101"/>
      <c r="AC604" s="98"/>
      <c r="AD604" s="101"/>
    </row>
    <row r="605" spans="1:30">
      <c r="A605" s="88"/>
      <c r="B605" s="89"/>
      <c r="C605" s="72"/>
      <c r="D605" s="19"/>
      <c r="E605" s="20"/>
      <c r="F605" s="16"/>
      <c r="G605" s="21"/>
      <c r="H605" s="2" t="s">
        <v>25</v>
      </c>
      <c r="I605" s="8">
        <f t="shared" si="493"/>
        <v>0</v>
      </c>
      <c r="J605" s="8">
        <f t="shared" si="493"/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103"/>
      <c r="T605" s="86"/>
      <c r="U605" s="99"/>
      <c r="V605" s="102"/>
      <c r="W605" s="99"/>
      <c r="X605" s="102"/>
      <c r="Y605" s="99"/>
      <c r="Z605" s="102"/>
      <c r="AA605" s="99"/>
      <c r="AB605" s="102"/>
      <c r="AC605" s="99"/>
      <c r="AD605" s="102"/>
    </row>
    <row r="606" spans="1:30" ht="16.5" customHeight="1">
      <c r="A606" s="87" t="s">
        <v>171</v>
      </c>
      <c r="B606" s="89" t="s">
        <v>170</v>
      </c>
      <c r="C606" s="70">
        <v>502</v>
      </c>
      <c r="D606" s="19"/>
      <c r="E606" s="20"/>
      <c r="F606" s="16"/>
      <c r="G606" s="21"/>
      <c r="H606" s="2" t="s">
        <v>15</v>
      </c>
      <c r="I606" s="8">
        <f t="shared" ref="I606:L606" si="494">I607+I608+I609+I610</f>
        <v>1203862.0899999999</v>
      </c>
      <c r="J606" s="8">
        <f t="shared" si="494"/>
        <v>1203862.0799999998</v>
      </c>
      <c r="K606" s="8">
        <f t="shared" si="494"/>
        <v>1203862.0899999999</v>
      </c>
      <c r="L606" s="8">
        <f t="shared" si="494"/>
        <v>1203862.0799999998</v>
      </c>
      <c r="M606" s="8">
        <f t="shared" ref="M606:P606" si="495">M607+M608+M609+M610</f>
        <v>0</v>
      </c>
      <c r="N606" s="8">
        <f t="shared" si="495"/>
        <v>0</v>
      </c>
      <c r="O606" s="8">
        <f t="shared" si="495"/>
        <v>0</v>
      </c>
      <c r="P606" s="8">
        <f t="shared" si="495"/>
        <v>0</v>
      </c>
      <c r="Q606" s="8">
        <f t="shared" ref="Q606:R606" si="496">Q607+Q608+Q609+Q610</f>
        <v>0</v>
      </c>
      <c r="R606" s="8">
        <f t="shared" si="496"/>
        <v>0</v>
      </c>
      <c r="S606" s="103" t="s">
        <v>168</v>
      </c>
      <c r="T606" s="84" t="s">
        <v>169</v>
      </c>
      <c r="U606" s="97">
        <f>W606</f>
        <v>1197</v>
      </c>
      <c r="V606" s="100">
        <f>X606</f>
        <v>1277</v>
      </c>
      <c r="W606" s="97">
        <v>1197</v>
      </c>
      <c r="X606" s="100">
        <v>1277</v>
      </c>
      <c r="Y606" s="97" t="s">
        <v>21</v>
      </c>
      <c r="Z606" s="100" t="s">
        <v>21</v>
      </c>
      <c r="AA606" s="97" t="s">
        <v>21</v>
      </c>
      <c r="AB606" s="100" t="s">
        <v>21</v>
      </c>
      <c r="AC606" s="97" t="s">
        <v>21</v>
      </c>
      <c r="AD606" s="100" t="s">
        <v>21</v>
      </c>
    </row>
    <row r="607" spans="1:30">
      <c r="A607" s="88"/>
      <c r="B607" s="89"/>
      <c r="C607" s="71"/>
      <c r="D607" s="19"/>
      <c r="E607" s="20"/>
      <c r="F607" s="16"/>
      <c r="G607" s="21"/>
      <c r="H607" s="2" t="s">
        <v>23</v>
      </c>
      <c r="I607" s="8">
        <f t="shared" ref="I607:J610" si="497">K607+M607</f>
        <v>0</v>
      </c>
      <c r="J607" s="8">
        <f t="shared" si="497"/>
        <v>0</v>
      </c>
      <c r="K607" s="8">
        <v>0</v>
      </c>
      <c r="L607" s="8">
        <v>0</v>
      </c>
      <c r="M607" s="8">
        <v>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103"/>
      <c r="T607" s="85"/>
      <c r="U607" s="98"/>
      <c r="V607" s="101"/>
      <c r="W607" s="98"/>
      <c r="X607" s="101"/>
      <c r="Y607" s="98"/>
      <c r="Z607" s="101"/>
      <c r="AA607" s="98"/>
      <c r="AB607" s="101"/>
      <c r="AC607" s="98"/>
      <c r="AD607" s="101"/>
    </row>
    <row r="608" spans="1:30">
      <c r="A608" s="88"/>
      <c r="B608" s="89"/>
      <c r="C608" s="71"/>
      <c r="D608" s="19" t="s">
        <v>178</v>
      </c>
      <c r="E608" s="20" t="s">
        <v>195</v>
      </c>
      <c r="F608" s="16" t="s">
        <v>193</v>
      </c>
      <c r="G608" s="21" t="s">
        <v>199</v>
      </c>
      <c r="H608" s="2" t="s">
        <v>27</v>
      </c>
      <c r="I608" s="8">
        <f t="shared" si="497"/>
        <v>1143668.95</v>
      </c>
      <c r="J608" s="8">
        <f t="shared" si="497"/>
        <v>1143668.94</v>
      </c>
      <c r="K608" s="14">
        <v>1143668.95</v>
      </c>
      <c r="L608" s="14">
        <v>1143668.94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  <c r="S608" s="103"/>
      <c r="T608" s="85"/>
      <c r="U608" s="98"/>
      <c r="V608" s="101"/>
      <c r="W608" s="98"/>
      <c r="X608" s="101"/>
      <c r="Y608" s="98"/>
      <c r="Z608" s="101"/>
      <c r="AA608" s="98"/>
      <c r="AB608" s="101"/>
      <c r="AC608" s="98"/>
      <c r="AD608" s="101"/>
    </row>
    <row r="609" spans="1:30">
      <c r="A609" s="88"/>
      <c r="B609" s="89"/>
      <c r="C609" s="71"/>
      <c r="D609" s="19" t="s">
        <v>178</v>
      </c>
      <c r="E609" s="20" t="s">
        <v>195</v>
      </c>
      <c r="F609" s="16" t="s">
        <v>193</v>
      </c>
      <c r="G609" s="21" t="s">
        <v>200</v>
      </c>
      <c r="H609" s="2" t="s">
        <v>24</v>
      </c>
      <c r="I609" s="8">
        <f t="shared" si="497"/>
        <v>60193.14</v>
      </c>
      <c r="J609" s="8">
        <f t="shared" si="497"/>
        <v>60193.14</v>
      </c>
      <c r="K609" s="15">
        <v>60193.14</v>
      </c>
      <c r="L609" s="15">
        <v>60193.14</v>
      </c>
      <c r="M609" s="15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0</v>
      </c>
      <c r="S609" s="103"/>
      <c r="T609" s="85"/>
      <c r="U609" s="98"/>
      <c r="V609" s="101"/>
      <c r="W609" s="98"/>
      <c r="X609" s="101"/>
      <c r="Y609" s="98"/>
      <c r="Z609" s="101"/>
      <c r="AA609" s="98"/>
      <c r="AB609" s="101"/>
      <c r="AC609" s="98"/>
      <c r="AD609" s="101"/>
    </row>
    <row r="610" spans="1:30" ht="20.25" customHeight="1">
      <c r="A610" s="88"/>
      <c r="B610" s="89"/>
      <c r="C610" s="72"/>
      <c r="D610" s="19"/>
      <c r="E610" s="20"/>
      <c r="F610" s="16"/>
      <c r="G610" s="21"/>
      <c r="H610" s="2" t="s">
        <v>25</v>
      </c>
      <c r="I610" s="8">
        <f t="shared" si="497"/>
        <v>0</v>
      </c>
      <c r="J610" s="8">
        <f t="shared" si="497"/>
        <v>0</v>
      </c>
      <c r="K610" s="8">
        <v>0</v>
      </c>
      <c r="L610" s="8">
        <v>0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103"/>
      <c r="T610" s="86"/>
      <c r="U610" s="99"/>
      <c r="V610" s="102"/>
      <c r="W610" s="99"/>
      <c r="X610" s="102"/>
      <c r="Y610" s="99"/>
      <c r="Z610" s="102"/>
      <c r="AA610" s="99"/>
      <c r="AB610" s="102"/>
      <c r="AC610" s="99"/>
      <c r="AD610" s="102"/>
    </row>
    <row r="611" spans="1:30" ht="16.5" customHeight="1">
      <c r="A611" s="87" t="s">
        <v>173</v>
      </c>
      <c r="B611" s="89" t="s">
        <v>172</v>
      </c>
      <c r="C611" s="70">
        <v>502</v>
      </c>
      <c r="D611" s="19"/>
      <c r="E611" s="20"/>
      <c r="F611" s="16"/>
      <c r="G611" s="21"/>
      <c r="H611" s="2" t="s">
        <v>15</v>
      </c>
      <c r="I611" s="8">
        <f t="shared" ref="I611:L611" si="498">I612+I613+I614+I615</f>
        <v>6566404.9199999999</v>
      </c>
      <c r="J611" s="8">
        <f t="shared" si="498"/>
        <v>6566404.9100000001</v>
      </c>
      <c r="K611" s="8">
        <f t="shared" si="498"/>
        <v>6566404.9199999999</v>
      </c>
      <c r="L611" s="8">
        <f t="shared" si="498"/>
        <v>6566404.9100000001</v>
      </c>
      <c r="M611" s="8">
        <f t="shared" ref="M611:P611" si="499">M612+M613+M614+M615</f>
        <v>0</v>
      </c>
      <c r="N611" s="8">
        <f t="shared" si="499"/>
        <v>0</v>
      </c>
      <c r="O611" s="8">
        <f t="shared" si="499"/>
        <v>0</v>
      </c>
      <c r="P611" s="8">
        <f t="shared" si="499"/>
        <v>0</v>
      </c>
      <c r="Q611" s="8">
        <f t="shared" ref="Q611:R611" si="500">Q612+Q613+Q614+Q615</f>
        <v>0</v>
      </c>
      <c r="R611" s="8">
        <f t="shared" si="500"/>
        <v>0</v>
      </c>
      <c r="S611" s="103" t="s">
        <v>168</v>
      </c>
      <c r="T611" s="84" t="s">
        <v>169</v>
      </c>
      <c r="U611" s="97">
        <f>W611</f>
        <v>5550</v>
      </c>
      <c r="V611" s="100">
        <f>X611</f>
        <v>6026</v>
      </c>
      <c r="W611" s="97">
        <v>5550</v>
      </c>
      <c r="X611" s="100">
        <v>6026</v>
      </c>
      <c r="Y611" s="97" t="s">
        <v>21</v>
      </c>
      <c r="Z611" s="100" t="s">
        <v>21</v>
      </c>
      <c r="AA611" s="97" t="s">
        <v>21</v>
      </c>
      <c r="AB611" s="100" t="s">
        <v>21</v>
      </c>
      <c r="AC611" s="97" t="s">
        <v>21</v>
      </c>
      <c r="AD611" s="100" t="s">
        <v>21</v>
      </c>
    </row>
    <row r="612" spans="1:30">
      <c r="A612" s="88"/>
      <c r="B612" s="89"/>
      <c r="C612" s="71"/>
      <c r="D612" s="19"/>
      <c r="E612" s="20"/>
      <c r="F612" s="16"/>
      <c r="G612" s="21"/>
      <c r="H612" s="2" t="s">
        <v>23</v>
      </c>
      <c r="I612" s="8">
        <f t="shared" ref="I612:J615" si="501">K612+M612</f>
        <v>0</v>
      </c>
      <c r="J612" s="8">
        <f t="shared" si="501"/>
        <v>0</v>
      </c>
      <c r="K612" s="8">
        <v>0</v>
      </c>
      <c r="L612" s="8">
        <v>0</v>
      </c>
      <c r="M612" s="8">
        <v>0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103"/>
      <c r="T612" s="85"/>
      <c r="U612" s="98"/>
      <c r="V612" s="101"/>
      <c r="W612" s="98"/>
      <c r="X612" s="101"/>
      <c r="Y612" s="98"/>
      <c r="Z612" s="101"/>
      <c r="AA612" s="98"/>
      <c r="AB612" s="101"/>
      <c r="AC612" s="98"/>
      <c r="AD612" s="101"/>
    </row>
    <row r="613" spans="1:30">
      <c r="A613" s="88"/>
      <c r="B613" s="89"/>
      <c r="C613" s="71"/>
      <c r="D613" s="19" t="s">
        <v>178</v>
      </c>
      <c r="E613" s="20" t="s">
        <v>195</v>
      </c>
      <c r="F613" s="16" t="s">
        <v>193</v>
      </c>
      <c r="G613" s="21" t="s">
        <v>199</v>
      </c>
      <c r="H613" s="2" t="s">
        <v>27</v>
      </c>
      <c r="I613" s="8">
        <f t="shared" si="501"/>
        <v>6087174.5899999999</v>
      </c>
      <c r="J613" s="8">
        <f t="shared" si="501"/>
        <v>6087174.5800000001</v>
      </c>
      <c r="K613" s="14">
        <v>6087174.5899999999</v>
      </c>
      <c r="L613" s="14">
        <v>6087174.5800000001</v>
      </c>
      <c r="M613" s="14">
        <v>0</v>
      </c>
      <c r="N613" s="14">
        <v>0</v>
      </c>
      <c r="O613" s="14">
        <v>0</v>
      </c>
      <c r="P613" s="14">
        <v>0</v>
      </c>
      <c r="Q613" s="14">
        <v>0</v>
      </c>
      <c r="R613" s="14">
        <v>0</v>
      </c>
      <c r="S613" s="103"/>
      <c r="T613" s="85"/>
      <c r="U613" s="98"/>
      <c r="V613" s="101"/>
      <c r="W613" s="98"/>
      <c r="X613" s="101"/>
      <c r="Y613" s="98"/>
      <c r="Z613" s="101"/>
      <c r="AA613" s="98"/>
      <c r="AB613" s="101"/>
      <c r="AC613" s="98"/>
      <c r="AD613" s="101"/>
    </row>
    <row r="614" spans="1:30">
      <c r="A614" s="88"/>
      <c r="B614" s="89"/>
      <c r="C614" s="71"/>
      <c r="D614" s="19" t="s">
        <v>178</v>
      </c>
      <c r="E614" s="20" t="s">
        <v>195</v>
      </c>
      <c r="F614" s="16" t="s">
        <v>193</v>
      </c>
      <c r="G614" s="21" t="s">
        <v>200</v>
      </c>
      <c r="H614" s="2" t="s">
        <v>24</v>
      </c>
      <c r="I614" s="8">
        <f t="shared" si="501"/>
        <v>479230.33</v>
      </c>
      <c r="J614" s="8">
        <f t="shared" si="501"/>
        <v>479230.33</v>
      </c>
      <c r="K614" s="15">
        <v>479230.33</v>
      </c>
      <c r="L614" s="8">
        <v>479230.33</v>
      </c>
      <c r="M614" s="15">
        <v>0</v>
      </c>
      <c r="N614" s="8">
        <v>0</v>
      </c>
      <c r="O614" s="15">
        <v>0</v>
      </c>
      <c r="P614" s="8">
        <v>0</v>
      </c>
      <c r="Q614" s="15">
        <v>0</v>
      </c>
      <c r="R614" s="8">
        <v>0</v>
      </c>
      <c r="S614" s="103"/>
      <c r="T614" s="85"/>
      <c r="U614" s="98"/>
      <c r="V614" s="101"/>
      <c r="W614" s="98"/>
      <c r="X614" s="101"/>
      <c r="Y614" s="98"/>
      <c r="Z614" s="101"/>
      <c r="AA614" s="98"/>
      <c r="AB614" s="101"/>
      <c r="AC614" s="98"/>
      <c r="AD614" s="101"/>
    </row>
    <row r="615" spans="1:30">
      <c r="A615" s="88"/>
      <c r="B615" s="89"/>
      <c r="C615" s="72"/>
      <c r="D615" s="19"/>
      <c r="E615" s="20"/>
      <c r="F615" s="16"/>
      <c r="G615" s="21"/>
      <c r="H615" s="2" t="s">
        <v>25</v>
      </c>
      <c r="I615" s="8">
        <f t="shared" si="501"/>
        <v>0</v>
      </c>
      <c r="J615" s="8">
        <f t="shared" si="501"/>
        <v>0</v>
      </c>
      <c r="K615" s="8">
        <v>0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103"/>
      <c r="T615" s="86"/>
      <c r="U615" s="99"/>
      <c r="V615" s="102"/>
      <c r="W615" s="99"/>
      <c r="X615" s="102"/>
      <c r="Y615" s="99"/>
      <c r="Z615" s="102"/>
      <c r="AA615" s="99"/>
      <c r="AB615" s="102"/>
      <c r="AC615" s="99"/>
      <c r="AD615" s="102"/>
    </row>
    <row r="616" spans="1:30" ht="16.5" customHeight="1">
      <c r="A616" s="87" t="s">
        <v>175</v>
      </c>
      <c r="B616" s="89" t="s">
        <v>174</v>
      </c>
      <c r="C616" s="70">
        <v>502</v>
      </c>
      <c r="D616" s="19"/>
      <c r="E616" s="20"/>
      <c r="F616" s="16"/>
      <c r="G616" s="21"/>
      <c r="H616" s="2" t="s">
        <v>15</v>
      </c>
      <c r="I616" s="8">
        <f t="shared" ref="I616:L616" si="502">I617+I618+I619+I620</f>
        <v>953973.2</v>
      </c>
      <c r="J616" s="8">
        <f t="shared" si="502"/>
        <v>953973.2</v>
      </c>
      <c r="K616" s="8">
        <f t="shared" si="502"/>
        <v>953973.2</v>
      </c>
      <c r="L616" s="8">
        <f t="shared" si="502"/>
        <v>953973.2</v>
      </c>
      <c r="M616" s="8">
        <f t="shared" ref="M616:P616" si="503">M617+M618+M619+M620</f>
        <v>0</v>
      </c>
      <c r="N616" s="8">
        <f t="shared" si="503"/>
        <v>0</v>
      </c>
      <c r="O616" s="8">
        <f t="shared" si="503"/>
        <v>0</v>
      </c>
      <c r="P616" s="8">
        <f t="shared" si="503"/>
        <v>0</v>
      </c>
      <c r="Q616" s="8">
        <f t="shared" ref="Q616:R616" si="504">Q617+Q618+Q619+Q620</f>
        <v>0</v>
      </c>
      <c r="R616" s="8">
        <f t="shared" si="504"/>
        <v>0</v>
      </c>
      <c r="S616" s="103" t="s">
        <v>168</v>
      </c>
      <c r="T616" s="84" t="s">
        <v>169</v>
      </c>
      <c r="U616" s="97">
        <f>W616</f>
        <v>775</v>
      </c>
      <c r="V616" s="84">
        <f>X616</f>
        <v>852.5</v>
      </c>
      <c r="W616" s="97">
        <v>775</v>
      </c>
      <c r="X616" s="100">
        <v>852.5</v>
      </c>
      <c r="Y616" s="97" t="s">
        <v>21</v>
      </c>
      <c r="Z616" s="100" t="s">
        <v>21</v>
      </c>
      <c r="AA616" s="97" t="s">
        <v>21</v>
      </c>
      <c r="AB616" s="100" t="s">
        <v>21</v>
      </c>
      <c r="AC616" s="97" t="s">
        <v>21</v>
      </c>
      <c r="AD616" s="100" t="s">
        <v>21</v>
      </c>
    </row>
    <row r="617" spans="1:30">
      <c r="A617" s="88"/>
      <c r="B617" s="89"/>
      <c r="C617" s="71"/>
      <c r="D617" s="19"/>
      <c r="E617" s="20"/>
      <c r="F617" s="16"/>
      <c r="G617" s="21"/>
      <c r="H617" s="2" t="s">
        <v>23</v>
      </c>
      <c r="I617" s="8">
        <f t="shared" ref="I617:J620" si="505">K617+M617</f>
        <v>0</v>
      </c>
      <c r="J617" s="8">
        <f t="shared" si="505"/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103"/>
      <c r="T617" s="85"/>
      <c r="U617" s="98"/>
      <c r="V617" s="85"/>
      <c r="W617" s="98"/>
      <c r="X617" s="101"/>
      <c r="Y617" s="98"/>
      <c r="Z617" s="101"/>
      <c r="AA617" s="98"/>
      <c r="AB617" s="101"/>
      <c r="AC617" s="98"/>
      <c r="AD617" s="101"/>
    </row>
    <row r="618" spans="1:30">
      <c r="A618" s="88"/>
      <c r="B618" s="89"/>
      <c r="C618" s="71"/>
      <c r="D618" s="19" t="s">
        <v>178</v>
      </c>
      <c r="E618" s="20" t="s">
        <v>195</v>
      </c>
      <c r="F618" s="16" t="s">
        <v>193</v>
      </c>
      <c r="G618" s="21" t="s">
        <v>199</v>
      </c>
      <c r="H618" s="2" t="s">
        <v>27</v>
      </c>
      <c r="I618" s="8">
        <f t="shared" si="505"/>
        <v>906274.51</v>
      </c>
      <c r="J618" s="8">
        <f t="shared" si="505"/>
        <v>906274.51</v>
      </c>
      <c r="K618" s="14">
        <v>906274.51</v>
      </c>
      <c r="L618" s="8">
        <v>906274.51</v>
      </c>
      <c r="M618" s="14">
        <v>0</v>
      </c>
      <c r="N618" s="8">
        <v>0</v>
      </c>
      <c r="O618" s="14">
        <v>0</v>
      </c>
      <c r="P618" s="8">
        <v>0</v>
      </c>
      <c r="Q618" s="14">
        <v>0</v>
      </c>
      <c r="R618" s="8">
        <v>0</v>
      </c>
      <c r="S618" s="103"/>
      <c r="T618" s="85"/>
      <c r="U618" s="98"/>
      <c r="V618" s="85"/>
      <c r="W618" s="98"/>
      <c r="X618" s="101"/>
      <c r="Y618" s="98"/>
      <c r="Z618" s="101"/>
      <c r="AA618" s="98"/>
      <c r="AB618" s="101"/>
      <c r="AC618" s="98"/>
      <c r="AD618" s="101"/>
    </row>
    <row r="619" spans="1:30">
      <c r="A619" s="88"/>
      <c r="B619" s="89"/>
      <c r="C619" s="71"/>
      <c r="D619" s="19" t="s">
        <v>178</v>
      </c>
      <c r="E619" s="20" t="s">
        <v>195</v>
      </c>
      <c r="F619" s="16" t="s">
        <v>193</v>
      </c>
      <c r="G619" s="21" t="s">
        <v>200</v>
      </c>
      <c r="H619" s="2" t="s">
        <v>24</v>
      </c>
      <c r="I619" s="8">
        <f t="shared" si="505"/>
        <v>47698.69</v>
      </c>
      <c r="J619" s="8">
        <f t="shared" si="505"/>
        <v>47698.69</v>
      </c>
      <c r="K619" s="15">
        <v>47698.69</v>
      </c>
      <c r="L619" s="8">
        <v>47698.69</v>
      </c>
      <c r="M619" s="15">
        <v>0</v>
      </c>
      <c r="N619" s="8">
        <v>0</v>
      </c>
      <c r="O619" s="15">
        <v>0</v>
      </c>
      <c r="P619" s="8">
        <v>0</v>
      </c>
      <c r="Q619" s="15">
        <v>0</v>
      </c>
      <c r="R619" s="8">
        <v>0</v>
      </c>
      <c r="S619" s="103"/>
      <c r="T619" s="85"/>
      <c r="U619" s="98"/>
      <c r="V619" s="85"/>
      <c r="W619" s="98"/>
      <c r="X619" s="101"/>
      <c r="Y619" s="98"/>
      <c r="Z619" s="101"/>
      <c r="AA619" s="98"/>
      <c r="AB619" s="101"/>
      <c r="AC619" s="98"/>
      <c r="AD619" s="101"/>
    </row>
    <row r="620" spans="1:30" ht="12.75" customHeight="1">
      <c r="A620" s="88"/>
      <c r="B620" s="89"/>
      <c r="C620" s="72"/>
      <c r="D620" s="19"/>
      <c r="E620" s="20"/>
      <c r="F620" s="16"/>
      <c r="G620" s="21"/>
      <c r="H620" s="2" t="s">
        <v>25</v>
      </c>
      <c r="I620" s="8">
        <f t="shared" si="505"/>
        <v>0</v>
      </c>
      <c r="J620" s="8">
        <f t="shared" si="505"/>
        <v>0</v>
      </c>
      <c r="K620" s="8">
        <v>0</v>
      </c>
      <c r="L620" s="8">
        <v>0</v>
      </c>
      <c r="M620" s="8">
        <v>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103"/>
      <c r="T620" s="86"/>
      <c r="U620" s="99"/>
      <c r="V620" s="86"/>
      <c r="W620" s="99"/>
      <c r="X620" s="102"/>
      <c r="Y620" s="99"/>
      <c r="Z620" s="102"/>
      <c r="AA620" s="99"/>
      <c r="AB620" s="102"/>
      <c r="AC620" s="99"/>
      <c r="AD620" s="102"/>
    </row>
    <row r="621" spans="1:30" ht="16.5" customHeight="1">
      <c r="A621" s="87" t="s">
        <v>176</v>
      </c>
      <c r="B621" s="89" t="s">
        <v>177</v>
      </c>
      <c r="C621" s="70">
        <v>502</v>
      </c>
      <c r="D621" s="19"/>
      <c r="E621" s="20"/>
      <c r="F621" s="16"/>
      <c r="G621" s="21"/>
      <c r="H621" s="2" t="s">
        <v>15</v>
      </c>
      <c r="I621" s="8">
        <f t="shared" ref="I621:L621" si="506">I622+I623+I624+I625</f>
        <v>2412534</v>
      </c>
      <c r="J621" s="8">
        <f t="shared" si="506"/>
        <v>2090085.6500000001</v>
      </c>
      <c r="K621" s="8">
        <f t="shared" si="506"/>
        <v>2412534</v>
      </c>
      <c r="L621" s="8">
        <f t="shared" si="506"/>
        <v>2090085.6500000001</v>
      </c>
      <c r="M621" s="8">
        <f t="shared" ref="M621:P621" si="507">M622+M623+M624+M625</f>
        <v>0</v>
      </c>
      <c r="N621" s="8">
        <f t="shared" si="507"/>
        <v>0</v>
      </c>
      <c r="O621" s="8">
        <f t="shared" si="507"/>
        <v>0</v>
      </c>
      <c r="P621" s="8">
        <f t="shared" si="507"/>
        <v>0</v>
      </c>
      <c r="Q621" s="8">
        <f t="shared" ref="Q621:R621" si="508">Q622+Q623+Q624+Q625</f>
        <v>0</v>
      </c>
      <c r="R621" s="8">
        <f t="shared" si="508"/>
        <v>0</v>
      </c>
      <c r="S621" s="103" t="s">
        <v>168</v>
      </c>
      <c r="T621" s="84" t="s">
        <v>169</v>
      </c>
      <c r="U621" s="97">
        <f>W621</f>
        <v>2928</v>
      </c>
      <c r="V621" s="100">
        <f>X621</f>
        <v>3191</v>
      </c>
      <c r="W621" s="97">
        <v>2928</v>
      </c>
      <c r="X621" s="100">
        <v>3191</v>
      </c>
      <c r="Y621" s="97" t="s">
        <v>21</v>
      </c>
      <c r="Z621" s="100" t="s">
        <v>21</v>
      </c>
      <c r="AA621" s="97" t="s">
        <v>21</v>
      </c>
      <c r="AB621" s="100" t="s">
        <v>21</v>
      </c>
      <c r="AC621" s="97" t="s">
        <v>21</v>
      </c>
      <c r="AD621" s="100" t="s">
        <v>21</v>
      </c>
    </row>
    <row r="622" spans="1:30">
      <c r="A622" s="88"/>
      <c r="B622" s="89"/>
      <c r="C622" s="71"/>
      <c r="D622" s="19"/>
      <c r="E622" s="20"/>
      <c r="F622" s="16"/>
      <c r="G622" s="21"/>
      <c r="H622" s="2" t="s">
        <v>23</v>
      </c>
      <c r="I622" s="8">
        <f t="shared" ref="I622:J625" si="509">K622+M622</f>
        <v>0</v>
      </c>
      <c r="J622" s="8">
        <f t="shared" si="509"/>
        <v>0</v>
      </c>
      <c r="K622" s="8">
        <v>0</v>
      </c>
      <c r="L622" s="8">
        <v>0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103"/>
      <c r="T622" s="85"/>
      <c r="U622" s="98"/>
      <c r="V622" s="101"/>
      <c r="W622" s="98"/>
      <c r="X622" s="101"/>
      <c r="Y622" s="98"/>
      <c r="Z622" s="101"/>
      <c r="AA622" s="98"/>
      <c r="AB622" s="101"/>
      <c r="AC622" s="98"/>
      <c r="AD622" s="101"/>
    </row>
    <row r="623" spans="1:30">
      <c r="A623" s="88"/>
      <c r="B623" s="89"/>
      <c r="C623" s="71"/>
      <c r="D623" s="19" t="s">
        <v>178</v>
      </c>
      <c r="E623" s="20" t="s">
        <v>195</v>
      </c>
      <c r="F623" s="16" t="s">
        <v>193</v>
      </c>
      <c r="G623" s="21" t="s">
        <v>199</v>
      </c>
      <c r="H623" s="2" t="s">
        <v>27</v>
      </c>
      <c r="I623" s="8">
        <f t="shared" si="509"/>
        <v>2291907.23</v>
      </c>
      <c r="J623" s="8">
        <f t="shared" si="509"/>
        <v>1985581.31</v>
      </c>
      <c r="K623" s="14">
        <v>2291907.23</v>
      </c>
      <c r="L623" s="8">
        <v>1985581.31</v>
      </c>
      <c r="M623" s="14">
        <v>0</v>
      </c>
      <c r="N623" s="8">
        <v>0</v>
      </c>
      <c r="O623" s="14">
        <v>0</v>
      </c>
      <c r="P623" s="8">
        <v>0</v>
      </c>
      <c r="Q623" s="14">
        <v>0</v>
      </c>
      <c r="R623" s="8">
        <v>0</v>
      </c>
      <c r="S623" s="103"/>
      <c r="T623" s="85"/>
      <c r="U623" s="98"/>
      <c r="V623" s="101"/>
      <c r="W623" s="98"/>
      <c r="X623" s="101"/>
      <c r="Y623" s="98"/>
      <c r="Z623" s="101"/>
      <c r="AA623" s="98"/>
      <c r="AB623" s="101"/>
      <c r="AC623" s="98"/>
      <c r="AD623" s="101"/>
    </row>
    <row r="624" spans="1:30">
      <c r="A624" s="88"/>
      <c r="B624" s="89"/>
      <c r="C624" s="71"/>
      <c r="D624" s="19" t="s">
        <v>178</v>
      </c>
      <c r="E624" s="20" t="s">
        <v>195</v>
      </c>
      <c r="F624" s="16" t="s">
        <v>193</v>
      </c>
      <c r="G624" s="21" t="s">
        <v>200</v>
      </c>
      <c r="H624" s="2" t="s">
        <v>24</v>
      </c>
      <c r="I624" s="8">
        <f t="shared" si="509"/>
        <v>120626.77</v>
      </c>
      <c r="J624" s="8">
        <f t="shared" si="509"/>
        <v>104504.34</v>
      </c>
      <c r="K624" s="15">
        <v>120626.77</v>
      </c>
      <c r="L624" s="8">
        <v>104504.34</v>
      </c>
      <c r="M624" s="15">
        <v>0</v>
      </c>
      <c r="N624" s="8">
        <v>0</v>
      </c>
      <c r="O624" s="15">
        <v>0</v>
      </c>
      <c r="P624" s="8">
        <v>0</v>
      </c>
      <c r="Q624" s="15">
        <v>0</v>
      </c>
      <c r="R624" s="8">
        <v>0</v>
      </c>
      <c r="S624" s="103"/>
      <c r="T624" s="85"/>
      <c r="U624" s="98"/>
      <c r="V624" s="101"/>
      <c r="W624" s="98"/>
      <c r="X624" s="101"/>
      <c r="Y624" s="98"/>
      <c r="Z624" s="101"/>
      <c r="AA624" s="98"/>
      <c r="AB624" s="101"/>
      <c r="AC624" s="98"/>
      <c r="AD624" s="101"/>
    </row>
    <row r="625" spans="1:31">
      <c r="A625" s="88"/>
      <c r="B625" s="89"/>
      <c r="C625" s="72"/>
      <c r="D625" s="19"/>
      <c r="E625" s="20"/>
      <c r="F625" s="16"/>
      <c r="G625" s="21"/>
      <c r="H625" s="2" t="s">
        <v>25</v>
      </c>
      <c r="I625" s="8">
        <f t="shared" si="509"/>
        <v>0</v>
      </c>
      <c r="J625" s="8">
        <f t="shared" si="509"/>
        <v>0</v>
      </c>
      <c r="K625" s="8">
        <v>0</v>
      </c>
      <c r="L625" s="8">
        <v>0</v>
      </c>
      <c r="M625" s="8">
        <v>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103"/>
      <c r="T625" s="86"/>
      <c r="U625" s="99"/>
      <c r="V625" s="102"/>
      <c r="W625" s="99"/>
      <c r="X625" s="102"/>
      <c r="Y625" s="99"/>
      <c r="Z625" s="102"/>
      <c r="AA625" s="99"/>
      <c r="AB625" s="102"/>
      <c r="AC625" s="99"/>
      <c r="AD625" s="102"/>
    </row>
    <row r="626" spans="1:31" ht="16.5" customHeight="1">
      <c r="A626" s="87" t="s">
        <v>311</v>
      </c>
      <c r="B626" s="89" t="s">
        <v>312</v>
      </c>
      <c r="C626" s="70">
        <v>502</v>
      </c>
      <c r="D626" s="19"/>
      <c r="E626" s="20"/>
      <c r="F626" s="16"/>
      <c r="G626" s="21"/>
      <c r="H626" s="68" t="s">
        <v>15</v>
      </c>
      <c r="I626" s="8">
        <f t="shared" ref="I626:R626" si="510">I627+I628+I629+I630</f>
        <v>2412534</v>
      </c>
      <c r="J626" s="8">
        <f t="shared" si="510"/>
        <v>2090085.6500000001</v>
      </c>
      <c r="K626" s="8">
        <f t="shared" si="510"/>
        <v>2412534</v>
      </c>
      <c r="L626" s="8">
        <f t="shared" si="510"/>
        <v>2090085.6500000001</v>
      </c>
      <c r="M626" s="8">
        <f t="shared" si="510"/>
        <v>0</v>
      </c>
      <c r="N626" s="8">
        <f t="shared" si="510"/>
        <v>0</v>
      </c>
      <c r="O626" s="8">
        <f t="shared" si="510"/>
        <v>0</v>
      </c>
      <c r="P626" s="8">
        <f t="shared" si="510"/>
        <v>0</v>
      </c>
      <c r="Q626" s="8">
        <f t="shared" si="510"/>
        <v>4811785.8499999996</v>
      </c>
      <c r="R626" s="8">
        <f t="shared" si="510"/>
        <v>4811785.8499999996</v>
      </c>
      <c r="S626" s="103" t="s">
        <v>31</v>
      </c>
      <c r="T626" s="84" t="s">
        <v>313</v>
      </c>
      <c r="U626" s="97" t="s">
        <v>21</v>
      </c>
      <c r="V626" s="100" t="s">
        <v>21</v>
      </c>
      <c r="W626" s="97" t="s">
        <v>21</v>
      </c>
      <c r="X626" s="100" t="s">
        <v>21</v>
      </c>
      <c r="Y626" s="97" t="s">
        <v>21</v>
      </c>
      <c r="Z626" s="100" t="s">
        <v>21</v>
      </c>
      <c r="AA626" s="97" t="s">
        <v>21</v>
      </c>
      <c r="AB626" s="100" t="s">
        <v>21</v>
      </c>
      <c r="AC626" s="97">
        <v>100</v>
      </c>
      <c r="AD626" s="100">
        <v>100</v>
      </c>
    </row>
    <row r="627" spans="1:31">
      <c r="A627" s="88"/>
      <c r="B627" s="89"/>
      <c r="C627" s="71"/>
      <c r="D627" s="19"/>
      <c r="E627" s="20"/>
      <c r="F627" s="16"/>
      <c r="G627" s="21"/>
      <c r="H627" s="68" t="s">
        <v>23</v>
      </c>
      <c r="I627" s="8">
        <f t="shared" ref="I627:I630" si="511">K627+M627</f>
        <v>0</v>
      </c>
      <c r="J627" s="8">
        <f t="shared" ref="J627:J630" si="512">L627+N627</f>
        <v>0</v>
      </c>
      <c r="K627" s="8">
        <v>0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4811785.8499999996</v>
      </c>
      <c r="R627" s="8">
        <v>4811785.8499999996</v>
      </c>
      <c r="S627" s="103"/>
      <c r="T627" s="85"/>
      <c r="U627" s="98"/>
      <c r="V627" s="101"/>
      <c r="W627" s="98"/>
      <c r="X627" s="101"/>
      <c r="Y627" s="98"/>
      <c r="Z627" s="101"/>
      <c r="AA627" s="98"/>
      <c r="AB627" s="101"/>
      <c r="AC627" s="98"/>
      <c r="AD627" s="101"/>
    </row>
    <row r="628" spans="1:31">
      <c r="A628" s="88"/>
      <c r="B628" s="89"/>
      <c r="C628" s="71"/>
      <c r="D628" s="19" t="s">
        <v>178</v>
      </c>
      <c r="E628" s="20" t="s">
        <v>195</v>
      </c>
      <c r="F628" s="16" t="s">
        <v>193</v>
      </c>
      <c r="G628" s="21"/>
      <c r="H628" s="68" t="s">
        <v>27</v>
      </c>
      <c r="I628" s="8">
        <f t="shared" si="511"/>
        <v>2291907.23</v>
      </c>
      <c r="J628" s="8">
        <f t="shared" si="512"/>
        <v>1985581.31</v>
      </c>
      <c r="K628" s="14">
        <v>2291907.23</v>
      </c>
      <c r="L628" s="8">
        <v>1985581.31</v>
      </c>
      <c r="M628" s="14">
        <v>0</v>
      </c>
      <c r="N628" s="8">
        <v>0</v>
      </c>
      <c r="O628" s="14">
        <v>0</v>
      </c>
      <c r="P628" s="8">
        <v>0</v>
      </c>
      <c r="Q628" s="14">
        <v>0</v>
      </c>
      <c r="R628" s="8">
        <v>0</v>
      </c>
      <c r="S628" s="103"/>
      <c r="T628" s="85"/>
      <c r="U628" s="98"/>
      <c r="V628" s="101"/>
      <c r="W628" s="98"/>
      <c r="X628" s="101"/>
      <c r="Y628" s="98"/>
      <c r="Z628" s="101"/>
      <c r="AA628" s="98"/>
      <c r="AB628" s="101"/>
      <c r="AC628" s="98"/>
      <c r="AD628" s="101"/>
    </row>
    <row r="629" spans="1:31">
      <c r="A629" s="88"/>
      <c r="B629" s="89"/>
      <c r="C629" s="71"/>
      <c r="D629" s="19" t="s">
        <v>178</v>
      </c>
      <c r="E629" s="20" t="s">
        <v>195</v>
      </c>
      <c r="F629" s="16" t="s">
        <v>193</v>
      </c>
      <c r="G629" s="21"/>
      <c r="H629" s="68" t="s">
        <v>24</v>
      </c>
      <c r="I629" s="8">
        <f t="shared" si="511"/>
        <v>120626.77</v>
      </c>
      <c r="J629" s="8">
        <f t="shared" si="512"/>
        <v>104504.34</v>
      </c>
      <c r="K629" s="15">
        <v>120626.77</v>
      </c>
      <c r="L629" s="8">
        <v>104504.34</v>
      </c>
      <c r="M629" s="15">
        <v>0</v>
      </c>
      <c r="N629" s="8">
        <v>0</v>
      </c>
      <c r="O629" s="15">
        <v>0</v>
      </c>
      <c r="P629" s="8">
        <v>0</v>
      </c>
      <c r="Q629" s="15">
        <v>0</v>
      </c>
      <c r="R629" s="8">
        <v>0</v>
      </c>
      <c r="S629" s="103"/>
      <c r="T629" s="85"/>
      <c r="U629" s="98"/>
      <c r="V629" s="101"/>
      <c r="W629" s="98"/>
      <c r="X629" s="101"/>
      <c r="Y629" s="98"/>
      <c r="Z629" s="101"/>
      <c r="AA629" s="98"/>
      <c r="AB629" s="101"/>
      <c r="AC629" s="98"/>
      <c r="AD629" s="101"/>
    </row>
    <row r="630" spans="1:31" ht="86.25" customHeight="1">
      <c r="A630" s="88"/>
      <c r="B630" s="89"/>
      <c r="C630" s="72"/>
      <c r="D630" s="19"/>
      <c r="E630" s="20"/>
      <c r="F630" s="16"/>
      <c r="G630" s="21"/>
      <c r="H630" s="68" t="s">
        <v>25</v>
      </c>
      <c r="I630" s="8">
        <f t="shared" si="511"/>
        <v>0</v>
      </c>
      <c r="J630" s="8">
        <f t="shared" si="512"/>
        <v>0</v>
      </c>
      <c r="K630" s="8">
        <v>0</v>
      </c>
      <c r="L630" s="8">
        <v>0</v>
      </c>
      <c r="M630" s="8">
        <v>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103"/>
      <c r="T630" s="86"/>
      <c r="U630" s="99"/>
      <c r="V630" s="102"/>
      <c r="W630" s="99"/>
      <c r="X630" s="102"/>
      <c r="Y630" s="99"/>
      <c r="Z630" s="102"/>
      <c r="AA630" s="99"/>
      <c r="AB630" s="102"/>
      <c r="AC630" s="99"/>
      <c r="AD630" s="102"/>
    </row>
    <row r="631" spans="1:31" ht="25.5">
      <c r="A631" s="160" t="s">
        <v>164</v>
      </c>
      <c r="B631" s="160"/>
      <c r="C631" s="84"/>
      <c r="D631" s="155">
        <v>24</v>
      </c>
      <c r="E631" s="155">
        <v>3</v>
      </c>
      <c r="F631" s="152" t="s">
        <v>180</v>
      </c>
      <c r="G631" s="152" t="s">
        <v>201</v>
      </c>
      <c r="H631" s="2" t="s">
        <v>15</v>
      </c>
      <c r="I631" s="8">
        <f t="shared" ref="I631:J635" si="513">K631</f>
        <v>16364759.189999999</v>
      </c>
      <c r="J631" s="8">
        <f t="shared" si="513"/>
        <v>15642217.770000001</v>
      </c>
      <c r="K631" s="8">
        <f t="shared" ref="K631:N631" si="514">K632+K633+K634+K635</f>
        <v>16364759.189999999</v>
      </c>
      <c r="L631" s="8">
        <f t="shared" si="514"/>
        <v>15642217.770000001</v>
      </c>
      <c r="M631" s="8">
        <f t="shared" si="514"/>
        <v>6812454.6799999997</v>
      </c>
      <c r="N631" s="8">
        <f t="shared" si="514"/>
        <v>6204139.5299999993</v>
      </c>
      <c r="O631" s="8">
        <f>O632+O633+O634+O635</f>
        <v>57677718.400000006</v>
      </c>
      <c r="P631" s="8">
        <f>P632+P633+P634+P635</f>
        <v>56289420.090000004</v>
      </c>
      <c r="Q631" s="8">
        <f>Q632+Q633+Q634+Q635</f>
        <v>17564507.519999996</v>
      </c>
      <c r="R631" s="8">
        <f>R632+R633+R634+R635</f>
        <v>16963491.68</v>
      </c>
      <c r="S631" s="84" t="s">
        <v>16</v>
      </c>
      <c r="T631" s="84" t="s">
        <v>16</v>
      </c>
      <c r="U631" s="84" t="s">
        <v>16</v>
      </c>
      <c r="V631" s="84" t="s">
        <v>16</v>
      </c>
      <c r="W631" s="84" t="s">
        <v>16</v>
      </c>
      <c r="X631" s="84" t="s">
        <v>16</v>
      </c>
      <c r="Y631" s="84" t="s">
        <v>16</v>
      </c>
      <c r="Z631" s="84" t="s">
        <v>16</v>
      </c>
      <c r="AA631" s="84" t="s">
        <v>16</v>
      </c>
      <c r="AB631" s="84" t="s">
        <v>16</v>
      </c>
      <c r="AC631" s="84" t="s">
        <v>16</v>
      </c>
      <c r="AD631" s="84" t="s">
        <v>16</v>
      </c>
    </row>
    <row r="632" spans="1:31">
      <c r="A632" s="160"/>
      <c r="B632" s="160"/>
      <c r="C632" s="85"/>
      <c r="D632" s="156"/>
      <c r="E632" s="156"/>
      <c r="F632" s="153"/>
      <c r="G632" s="153"/>
      <c r="H632" s="2" t="s">
        <v>23</v>
      </c>
      <c r="I632" s="8">
        <f t="shared" si="513"/>
        <v>2709239.75</v>
      </c>
      <c r="J632" s="8">
        <f t="shared" si="513"/>
        <v>2309146.7000000002</v>
      </c>
      <c r="K632" s="8">
        <f t="shared" ref="K632:N632" si="515">K597+K582+K542</f>
        <v>2709239.75</v>
      </c>
      <c r="L632" s="8">
        <f t="shared" si="515"/>
        <v>2309146.7000000002</v>
      </c>
      <c r="M632" s="8">
        <f t="shared" si="515"/>
        <v>2975339.61</v>
      </c>
      <c r="N632" s="8">
        <f t="shared" si="515"/>
        <v>2367024.46</v>
      </c>
      <c r="O632" s="8">
        <f t="shared" ref="O632:P635" si="516">O597+O582+O542</f>
        <v>8136753.1699999999</v>
      </c>
      <c r="P632" s="8">
        <f t="shared" si="516"/>
        <v>8108978.1899999995</v>
      </c>
      <c r="Q632" s="8">
        <f t="shared" ref="Q632:R632" si="517">Q597+Q582+Q542</f>
        <v>9352633.4799999986</v>
      </c>
      <c r="R632" s="8">
        <f t="shared" si="517"/>
        <v>8751617.6399999987</v>
      </c>
      <c r="S632" s="85"/>
      <c r="T632" s="85"/>
      <c r="U632" s="85"/>
      <c r="V632" s="85"/>
      <c r="W632" s="85"/>
      <c r="X632" s="85"/>
      <c r="Y632" s="85"/>
      <c r="Z632" s="85"/>
      <c r="AA632" s="85"/>
      <c r="AB632" s="85"/>
      <c r="AC632" s="85"/>
      <c r="AD632" s="85"/>
    </row>
    <row r="633" spans="1:31">
      <c r="A633" s="160"/>
      <c r="B633" s="160"/>
      <c r="C633" s="85"/>
      <c r="D633" s="156"/>
      <c r="E633" s="156"/>
      <c r="F633" s="153"/>
      <c r="G633" s="153"/>
      <c r="H633" s="2" t="s">
        <v>27</v>
      </c>
      <c r="I633" s="8">
        <f t="shared" si="513"/>
        <v>12914245.539999999</v>
      </c>
      <c r="J633" s="8">
        <f t="shared" si="513"/>
        <v>12607919.600000001</v>
      </c>
      <c r="K633" s="8">
        <f t="shared" ref="K633:N635" si="518">K598+K583+K543</f>
        <v>12914245.539999999</v>
      </c>
      <c r="L633" s="8">
        <f t="shared" si="518"/>
        <v>12607919.600000001</v>
      </c>
      <c r="M633" s="8">
        <f t="shared" si="518"/>
        <v>3837115.07</v>
      </c>
      <c r="N633" s="8">
        <f t="shared" si="518"/>
        <v>3837115.07</v>
      </c>
      <c r="O633" s="8">
        <f t="shared" si="516"/>
        <v>49540965.230000004</v>
      </c>
      <c r="P633" s="8">
        <f t="shared" si="516"/>
        <v>48180441.900000006</v>
      </c>
      <c r="Q633" s="8">
        <f t="shared" ref="Q633:R633" si="519">Q598+Q583+Q543</f>
        <v>8211874.0399999991</v>
      </c>
      <c r="R633" s="8">
        <f t="shared" si="519"/>
        <v>8211874.0399999991</v>
      </c>
      <c r="S633" s="85"/>
      <c r="T633" s="85"/>
      <c r="U633" s="85"/>
      <c r="V633" s="85"/>
      <c r="W633" s="85"/>
      <c r="X633" s="85"/>
      <c r="Y633" s="85"/>
      <c r="Z633" s="85"/>
      <c r="AA633" s="85"/>
      <c r="AB633" s="85"/>
      <c r="AC633" s="85"/>
      <c r="AD633" s="85"/>
    </row>
    <row r="634" spans="1:31">
      <c r="A634" s="160"/>
      <c r="B634" s="160"/>
      <c r="C634" s="85"/>
      <c r="D634" s="156"/>
      <c r="E634" s="156"/>
      <c r="F634" s="153"/>
      <c r="G634" s="153"/>
      <c r="H634" s="2" t="s">
        <v>24</v>
      </c>
      <c r="I634" s="8">
        <f t="shared" si="513"/>
        <v>741273.90000000014</v>
      </c>
      <c r="J634" s="8">
        <f t="shared" si="513"/>
        <v>725151.47000000009</v>
      </c>
      <c r="K634" s="8">
        <f t="shared" si="518"/>
        <v>741273.90000000014</v>
      </c>
      <c r="L634" s="8">
        <f t="shared" si="518"/>
        <v>725151.47000000009</v>
      </c>
      <c r="M634" s="8">
        <f t="shared" si="518"/>
        <v>0</v>
      </c>
      <c r="N634" s="8">
        <f t="shared" si="518"/>
        <v>0</v>
      </c>
      <c r="O634" s="8">
        <f t="shared" si="516"/>
        <v>0</v>
      </c>
      <c r="P634" s="8">
        <f t="shared" si="516"/>
        <v>0</v>
      </c>
      <c r="Q634" s="8">
        <f t="shared" ref="Q634:R634" si="520">Q599+Q584+Q544</f>
        <v>0</v>
      </c>
      <c r="R634" s="8">
        <f t="shared" si="520"/>
        <v>0</v>
      </c>
      <c r="S634" s="85"/>
      <c r="T634" s="85"/>
      <c r="U634" s="85"/>
      <c r="V634" s="85"/>
      <c r="W634" s="85"/>
      <c r="X634" s="85"/>
      <c r="Y634" s="85"/>
      <c r="Z634" s="85"/>
      <c r="AA634" s="85"/>
      <c r="AB634" s="85"/>
      <c r="AC634" s="85"/>
      <c r="AD634" s="85"/>
      <c r="AE634" s="22" t="s">
        <v>28</v>
      </c>
    </row>
    <row r="635" spans="1:31">
      <c r="A635" s="160"/>
      <c r="B635" s="160"/>
      <c r="C635" s="86"/>
      <c r="D635" s="157"/>
      <c r="E635" s="157"/>
      <c r="F635" s="154"/>
      <c r="G635" s="154"/>
      <c r="H635" s="2" t="s">
        <v>25</v>
      </c>
      <c r="I635" s="8">
        <f t="shared" si="513"/>
        <v>0</v>
      </c>
      <c r="J635" s="8">
        <f t="shared" si="513"/>
        <v>0</v>
      </c>
      <c r="K635" s="8">
        <f t="shared" si="518"/>
        <v>0</v>
      </c>
      <c r="L635" s="8">
        <f t="shared" si="518"/>
        <v>0</v>
      </c>
      <c r="M635" s="8">
        <f t="shared" si="518"/>
        <v>0</v>
      </c>
      <c r="N635" s="8">
        <f t="shared" si="518"/>
        <v>0</v>
      </c>
      <c r="O635" s="8">
        <f t="shared" si="516"/>
        <v>0</v>
      </c>
      <c r="P635" s="8">
        <f t="shared" si="516"/>
        <v>0</v>
      </c>
      <c r="Q635" s="8">
        <f t="shared" ref="Q635:R635" si="521">Q600+Q585+Q545</f>
        <v>0</v>
      </c>
      <c r="R635" s="8">
        <f t="shared" si="521"/>
        <v>0</v>
      </c>
      <c r="S635" s="86"/>
      <c r="T635" s="86"/>
      <c r="U635" s="86"/>
      <c r="V635" s="86"/>
      <c r="W635" s="86"/>
      <c r="X635" s="86"/>
      <c r="Y635" s="86"/>
      <c r="Z635" s="86"/>
      <c r="AA635" s="86"/>
      <c r="AB635" s="86"/>
      <c r="AC635" s="86"/>
      <c r="AD635" s="86"/>
    </row>
    <row r="636" spans="1:31" ht="25.5">
      <c r="A636" s="147" t="s">
        <v>19</v>
      </c>
      <c r="B636" s="148"/>
      <c r="C636" s="84"/>
      <c r="D636" s="155">
        <v>24</v>
      </c>
      <c r="E636" s="155">
        <v>0</v>
      </c>
      <c r="F636" s="152" t="s">
        <v>180</v>
      </c>
      <c r="G636" s="152" t="s">
        <v>201</v>
      </c>
      <c r="H636" s="2" t="s">
        <v>15</v>
      </c>
      <c r="I636" s="8">
        <f t="shared" ref="I636:L636" si="522">SUM(I637:I640)</f>
        <v>44387553.93</v>
      </c>
      <c r="J636" s="8">
        <f t="shared" si="522"/>
        <v>39791738.769999996</v>
      </c>
      <c r="K636" s="8">
        <f t="shared" si="522"/>
        <v>44387553.93</v>
      </c>
      <c r="L636" s="8">
        <f t="shared" si="522"/>
        <v>39791738.769999996</v>
      </c>
      <c r="M636" s="8">
        <f t="shared" ref="M636:P636" si="523">SUM(M637:M640)</f>
        <v>25648527.039999999</v>
      </c>
      <c r="N636" s="8">
        <f t="shared" si="523"/>
        <v>24821344.84</v>
      </c>
      <c r="O636" s="8">
        <f t="shared" si="523"/>
        <v>78841676.300000012</v>
      </c>
      <c r="P636" s="8">
        <f t="shared" si="523"/>
        <v>77311255.560000002</v>
      </c>
      <c r="Q636" s="8">
        <f t="shared" ref="Q636:R636" si="524">SUM(Q637:Q640)</f>
        <v>76159267.310000002</v>
      </c>
      <c r="R636" s="8">
        <f t="shared" si="524"/>
        <v>75382409.469999999</v>
      </c>
      <c r="S636" s="84" t="s">
        <v>16</v>
      </c>
      <c r="T636" s="84" t="s">
        <v>16</v>
      </c>
      <c r="U636" s="84" t="s">
        <v>16</v>
      </c>
      <c r="V636" s="84" t="s">
        <v>16</v>
      </c>
      <c r="W636" s="84" t="s">
        <v>16</v>
      </c>
      <c r="X636" s="84" t="s">
        <v>16</v>
      </c>
      <c r="Y636" s="84" t="s">
        <v>16</v>
      </c>
      <c r="Z636" s="84" t="s">
        <v>16</v>
      </c>
      <c r="AA636" s="84" t="s">
        <v>16</v>
      </c>
      <c r="AB636" s="84" t="s">
        <v>16</v>
      </c>
      <c r="AC636" s="84" t="s">
        <v>16</v>
      </c>
      <c r="AD636" s="84" t="s">
        <v>16</v>
      </c>
    </row>
    <row r="637" spans="1:31">
      <c r="A637" s="149"/>
      <c r="B637" s="148"/>
      <c r="C637" s="85"/>
      <c r="D637" s="156"/>
      <c r="E637" s="156"/>
      <c r="F637" s="153"/>
      <c r="G637" s="153"/>
      <c r="H637" s="2" t="s">
        <v>23</v>
      </c>
      <c r="I637" s="8">
        <f t="shared" ref="I637:R637" si="525">I58+I530+I632</f>
        <v>25457803.200000003</v>
      </c>
      <c r="J637" s="8">
        <f t="shared" si="525"/>
        <v>21198203.489999998</v>
      </c>
      <c r="K637" s="8">
        <f t="shared" si="525"/>
        <v>25457803.200000003</v>
      </c>
      <c r="L637" s="8">
        <f t="shared" si="525"/>
        <v>21198203.489999998</v>
      </c>
      <c r="M637" s="8">
        <f t="shared" si="525"/>
        <v>15231914.999999998</v>
      </c>
      <c r="N637" s="8">
        <f t="shared" si="525"/>
        <v>14456585.800000001</v>
      </c>
      <c r="O637" s="8">
        <f t="shared" si="525"/>
        <v>20524825.18</v>
      </c>
      <c r="P637" s="8">
        <f t="shared" si="525"/>
        <v>20355288.549999997</v>
      </c>
      <c r="Q637" s="8">
        <f t="shared" si="525"/>
        <v>55425419.549999997</v>
      </c>
      <c r="R637" s="8">
        <f t="shared" si="525"/>
        <v>54822153.710000001</v>
      </c>
      <c r="S637" s="85"/>
      <c r="T637" s="85"/>
      <c r="U637" s="85"/>
      <c r="V637" s="85"/>
      <c r="W637" s="85"/>
      <c r="X637" s="85"/>
      <c r="Y637" s="85"/>
      <c r="Z637" s="85"/>
      <c r="AA637" s="85"/>
      <c r="AB637" s="85"/>
      <c r="AC637" s="85"/>
      <c r="AD637" s="85"/>
    </row>
    <row r="638" spans="1:31">
      <c r="A638" s="149"/>
      <c r="B638" s="148"/>
      <c r="C638" s="85"/>
      <c r="D638" s="156"/>
      <c r="E638" s="156"/>
      <c r="F638" s="153"/>
      <c r="G638" s="153"/>
      <c r="H638" s="2" t="s">
        <v>27</v>
      </c>
      <c r="I638" s="8">
        <f t="shared" ref="I638:R638" si="526">I59+I531+I633</f>
        <v>18188476.829999998</v>
      </c>
      <c r="J638" s="8">
        <f t="shared" si="526"/>
        <v>17868383.810000002</v>
      </c>
      <c r="K638" s="8">
        <f t="shared" si="526"/>
        <v>18188476.829999998</v>
      </c>
      <c r="L638" s="8">
        <f t="shared" si="526"/>
        <v>17868383.810000002</v>
      </c>
      <c r="M638" s="8">
        <f t="shared" si="526"/>
        <v>10137972.039999999</v>
      </c>
      <c r="N638" s="8">
        <f t="shared" si="526"/>
        <v>10086119.039999999</v>
      </c>
      <c r="O638" s="8">
        <f t="shared" si="526"/>
        <v>58316851.120000005</v>
      </c>
      <c r="P638" s="8">
        <f t="shared" si="526"/>
        <v>56955967.010000005</v>
      </c>
      <c r="Q638" s="8">
        <f t="shared" si="526"/>
        <v>20733847.759999998</v>
      </c>
      <c r="R638" s="8">
        <f t="shared" si="526"/>
        <v>20560255.759999998</v>
      </c>
      <c r="S638" s="85"/>
      <c r="T638" s="85"/>
      <c r="U638" s="85"/>
      <c r="V638" s="85"/>
      <c r="W638" s="85"/>
      <c r="X638" s="85"/>
      <c r="Y638" s="85"/>
      <c r="Z638" s="85"/>
      <c r="AA638" s="85"/>
      <c r="AB638" s="85"/>
      <c r="AC638" s="85"/>
      <c r="AD638" s="85"/>
    </row>
    <row r="639" spans="1:31">
      <c r="A639" s="149"/>
      <c r="B639" s="148"/>
      <c r="C639" s="85"/>
      <c r="D639" s="156"/>
      <c r="E639" s="156"/>
      <c r="F639" s="153"/>
      <c r="G639" s="153"/>
      <c r="H639" s="2" t="s">
        <v>24</v>
      </c>
      <c r="I639" s="8">
        <f t="shared" ref="I639:R639" si="527">I60+I532+I634</f>
        <v>741273.90000000014</v>
      </c>
      <c r="J639" s="8">
        <f t="shared" si="527"/>
        <v>725151.47000000009</v>
      </c>
      <c r="K639" s="8">
        <f t="shared" si="527"/>
        <v>741273.90000000014</v>
      </c>
      <c r="L639" s="8">
        <f t="shared" si="527"/>
        <v>725151.47000000009</v>
      </c>
      <c r="M639" s="8">
        <f t="shared" si="527"/>
        <v>278640</v>
      </c>
      <c r="N639" s="8">
        <f t="shared" si="527"/>
        <v>278640</v>
      </c>
      <c r="O639" s="8">
        <f t="shared" si="527"/>
        <v>0</v>
      </c>
      <c r="P639" s="8">
        <f t="shared" si="527"/>
        <v>0</v>
      </c>
      <c r="Q639" s="8">
        <f t="shared" si="527"/>
        <v>0</v>
      </c>
      <c r="R639" s="8">
        <f t="shared" si="527"/>
        <v>0</v>
      </c>
      <c r="S639" s="85"/>
      <c r="T639" s="85"/>
      <c r="U639" s="85"/>
      <c r="V639" s="85"/>
      <c r="W639" s="85"/>
      <c r="X639" s="85"/>
      <c r="Y639" s="85"/>
      <c r="Z639" s="85"/>
      <c r="AA639" s="85"/>
      <c r="AB639" s="85"/>
      <c r="AC639" s="85"/>
      <c r="AD639" s="85"/>
    </row>
    <row r="640" spans="1:31">
      <c r="A640" s="150"/>
      <c r="B640" s="151"/>
      <c r="C640" s="86"/>
      <c r="D640" s="157"/>
      <c r="E640" s="157"/>
      <c r="F640" s="154"/>
      <c r="G640" s="154"/>
      <c r="H640" s="2" t="s">
        <v>25</v>
      </c>
      <c r="I640" s="8">
        <f t="shared" ref="I640:R640" si="528">I61+I533+I635</f>
        <v>0</v>
      </c>
      <c r="J640" s="8">
        <f t="shared" si="528"/>
        <v>0</v>
      </c>
      <c r="K640" s="8">
        <f t="shared" si="528"/>
        <v>0</v>
      </c>
      <c r="L640" s="8">
        <f t="shared" si="528"/>
        <v>0</v>
      </c>
      <c r="M640" s="8">
        <f t="shared" si="528"/>
        <v>0</v>
      </c>
      <c r="N640" s="8">
        <f t="shared" si="528"/>
        <v>0</v>
      </c>
      <c r="O640" s="8">
        <f t="shared" si="528"/>
        <v>0</v>
      </c>
      <c r="P640" s="8">
        <f t="shared" si="528"/>
        <v>0</v>
      </c>
      <c r="Q640" s="8">
        <f t="shared" si="528"/>
        <v>0</v>
      </c>
      <c r="R640" s="8">
        <f t="shared" si="528"/>
        <v>0</v>
      </c>
      <c r="S640" s="86"/>
      <c r="T640" s="86"/>
      <c r="U640" s="86"/>
      <c r="V640" s="86"/>
      <c r="W640" s="86"/>
      <c r="X640" s="86"/>
      <c r="Y640" s="86"/>
      <c r="Z640" s="86"/>
      <c r="AA640" s="86"/>
      <c r="AB640" s="86"/>
      <c r="AC640" s="86"/>
      <c r="AD640" s="86"/>
    </row>
    <row r="642" spans="2:18" s="24" customFormat="1" ht="14.25" customHeight="1">
      <c r="B642" s="44"/>
    </row>
    <row r="643" spans="2:18" s="24" customFormat="1" ht="14.25" customHeight="1">
      <c r="B643" s="44"/>
    </row>
    <row r="644" spans="2:18" s="24" customFormat="1">
      <c r="I644" s="45"/>
      <c r="J644" s="45"/>
      <c r="K644" s="45"/>
      <c r="L644" s="45"/>
      <c r="M644" s="45"/>
      <c r="N644" s="45"/>
      <c r="O644" s="45"/>
      <c r="P644" s="45"/>
      <c r="Q644" s="45"/>
      <c r="R644" s="45"/>
    </row>
    <row r="645" spans="2:18" s="24" customFormat="1">
      <c r="I645" s="45"/>
      <c r="J645" s="45"/>
      <c r="K645" s="45"/>
      <c r="L645" s="45"/>
      <c r="M645" s="45"/>
      <c r="N645" s="45"/>
      <c r="O645" s="45"/>
      <c r="P645" s="45"/>
      <c r="Q645" s="45"/>
      <c r="R645" s="45"/>
    </row>
    <row r="646" spans="2:18" s="24" customFormat="1">
      <c r="I646" s="45"/>
      <c r="J646" s="45"/>
      <c r="K646" s="45"/>
      <c r="L646" s="45"/>
      <c r="M646" s="45"/>
      <c r="N646" s="45"/>
      <c r="O646" s="45"/>
      <c r="P646" s="45"/>
      <c r="Q646" s="45"/>
      <c r="R646" s="45"/>
    </row>
    <row r="647" spans="2:18" s="24" customFormat="1">
      <c r="I647" s="45"/>
      <c r="J647" s="45"/>
      <c r="K647" s="45"/>
      <c r="L647" s="45"/>
      <c r="M647" s="45"/>
      <c r="N647" s="45"/>
      <c r="O647" s="45"/>
      <c r="P647" s="45"/>
      <c r="Q647" s="45"/>
      <c r="R647" s="45"/>
    </row>
    <row r="648" spans="2:18" s="24" customFormat="1">
      <c r="I648" s="45"/>
      <c r="J648" s="45"/>
      <c r="K648" s="45"/>
      <c r="L648" s="45"/>
      <c r="M648" s="45"/>
      <c r="N648" s="45"/>
      <c r="O648" s="45"/>
      <c r="P648" s="45"/>
      <c r="Q648" s="45"/>
      <c r="R648" s="45"/>
    </row>
    <row r="649" spans="2:18" s="24" customFormat="1">
      <c r="I649" s="45"/>
      <c r="J649" s="45"/>
      <c r="K649" s="45"/>
      <c r="L649" s="45"/>
      <c r="M649" s="45"/>
      <c r="N649" s="45"/>
      <c r="O649" s="45"/>
      <c r="P649" s="45"/>
      <c r="Q649" s="45"/>
      <c r="R649" s="45"/>
    </row>
    <row r="650" spans="2:18" s="24" customFormat="1"/>
  </sheetData>
  <mergeCells count="1825">
    <mergeCell ref="A509:A513"/>
    <mergeCell ref="B509:B513"/>
    <mergeCell ref="C509:C513"/>
    <mergeCell ref="S509:S513"/>
    <mergeCell ref="T509:T513"/>
    <mergeCell ref="U509:U513"/>
    <mergeCell ref="V509:V513"/>
    <mergeCell ref="W509:W513"/>
    <mergeCell ref="X509:X513"/>
    <mergeCell ref="Y509:Y513"/>
    <mergeCell ref="Z509:Z513"/>
    <mergeCell ref="AA509:AA513"/>
    <mergeCell ref="AB509:AB513"/>
    <mergeCell ref="AC509:AC513"/>
    <mergeCell ref="AD509:AD513"/>
    <mergeCell ref="A626:A630"/>
    <mergeCell ref="B626:B630"/>
    <mergeCell ref="C626:C630"/>
    <mergeCell ref="S626:S630"/>
    <mergeCell ref="T626:T630"/>
    <mergeCell ref="U626:U630"/>
    <mergeCell ref="V626:V630"/>
    <mergeCell ref="W626:W630"/>
    <mergeCell ref="X626:X630"/>
    <mergeCell ref="Y626:Y630"/>
    <mergeCell ref="Z626:Z630"/>
    <mergeCell ref="AA626:AA630"/>
    <mergeCell ref="AB626:AB630"/>
    <mergeCell ref="AC626:AC630"/>
    <mergeCell ref="AD626:AD630"/>
    <mergeCell ref="Y581:Y585"/>
    <mergeCell ref="Z581:Z585"/>
    <mergeCell ref="A434:A438"/>
    <mergeCell ref="B434:B438"/>
    <mergeCell ref="C434:C438"/>
    <mergeCell ref="S434:S438"/>
    <mergeCell ref="T434:T438"/>
    <mergeCell ref="U434:U438"/>
    <mergeCell ref="V434:V438"/>
    <mergeCell ref="W434:W438"/>
    <mergeCell ref="X434:X438"/>
    <mergeCell ref="Y434:Y438"/>
    <mergeCell ref="Z434:Z438"/>
    <mergeCell ref="AA434:AA438"/>
    <mergeCell ref="AB434:AB438"/>
    <mergeCell ref="AC434:AC438"/>
    <mergeCell ref="AD434:AD438"/>
    <mergeCell ref="A424:A428"/>
    <mergeCell ref="B424:B428"/>
    <mergeCell ref="C424:C428"/>
    <mergeCell ref="S424:S428"/>
    <mergeCell ref="T424:T428"/>
    <mergeCell ref="U424:U428"/>
    <mergeCell ref="V424:V428"/>
    <mergeCell ref="W424:W428"/>
    <mergeCell ref="X424:X428"/>
    <mergeCell ref="Y424:Y428"/>
    <mergeCell ref="Z424:Z428"/>
    <mergeCell ref="AA424:AA428"/>
    <mergeCell ref="AB424:AB428"/>
    <mergeCell ref="AC424:AC428"/>
    <mergeCell ref="AD424:AD428"/>
    <mergeCell ref="A429:A433"/>
    <mergeCell ref="B429:B433"/>
    <mergeCell ref="C429:C433"/>
    <mergeCell ref="S429:S433"/>
    <mergeCell ref="T429:T433"/>
    <mergeCell ref="U429:U433"/>
    <mergeCell ref="V429:V433"/>
    <mergeCell ref="W429:W433"/>
    <mergeCell ref="X429:X433"/>
    <mergeCell ref="Y429:Y433"/>
    <mergeCell ref="Z429:Z433"/>
    <mergeCell ref="AA429:AA433"/>
    <mergeCell ref="AB429:AB433"/>
    <mergeCell ref="AC429:AC433"/>
    <mergeCell ref="AD429:AD433"/>
    <mergeCell ref="A414:A418"/>
    <mergeCell ref="B414:B418"/>
    <mergeCell ref="C414:C418"/>
    <mergeCell ref="S414:S418"/>
    <mergeCell ref="T414:T418"/>
    <mergeCell ref="U414:U418"/>
    <mergeCell ref="V414:V418"/>
    <mergeCell ref="W414:W418"/>
    <mergeCell ref="X414:X418"/>
    <mergeCell ref="Y414:Y418"/>
    <mergeCell ref="Z414:Z418"/>
    <mergeCell ref="AA414:AA418"/>
    <mergeCell ref="AB414:AB418"/>
    <mergeCell ref="AC414:AC418"/>
    <mergeCell ref="AD414:AD418"/>
    <mergeCell ref="A419:A423"/>
    <mergeCell ref="B419:B423"/>
    <mergeCell ref="C419:C423"/>
    <mergeCell ref="S419:S423"/>
    <mergeCell ref="T419:T423"/>
    <mergeCell ref="U419:U423"/>
    <mergeCell ref="V419:V423"/>
    <mergeCell ref="W419:W423"/>
    <mergeCell ref="X419:X423"/>
    <mergeCell ref="Y419:Y423"/>
    <mergeCell ref="Z419:Z423"/>
    <mergeCell ref="AA419:AA423"/>
    <mergeCell ref="AB419:AB423"/>
    <mergeCell ref="AC419:AC423"/>
    <mergeCell ref="AD419:AD423"/>
    <mergeCell ref="A404:A408"/>
    <mergeCell ref="B404:B408"/>
    <mergeCell ref="C404:C408"/>
    <mergeCell ref="S404:S408"/>
    <mergeCell ref="T404:T408"/>
    <mergeCell ref="U404:U408"/>
    <mergeCell ref="V404:V408"/>
    <mergeCell ref="W404:W408"/>
    <mergeCell ref="X404:X408"/>
    <mergeCell ref="Y404:Y408"/>
    <mergeCell ref="Z404:Z408"/>
    <mergeCell ref="AA404:AA408"/>
    <mergeCell ref="AB404:AB408"/>
    <mergeCell ref="AC404:AC408"/>
    <mergeCell ref="AD404:AD408"/>
    <mergeCell ref="A409:A413"/>
    <mergeCell ref="B409:B413"/>
    <mergeCell ref="C409:C413"/>
    <mergeCell ref="S409:S413"/>
    <mergeCell ref="T409:T413"/>
    <mergeCell ref="U409:U413"/>
    <mergeCell ref="V409:V413"/>
    <mergeCell ref="W409:W413"/>
    <mergeCell ref="X409:X413"/>
    <mergeCell ref="Y409:Y413"/>
    <mergeCell ref="Z409:Z413"/>
    <mergeCell ref="AA409:AA413"/>
    <mergeCell ref="AB409:AB413"/>
    <mergeCell ref="AC409:AC413"/>
    <mergeCell ref="AD409:AD413"/>
    <mergeCell ref="A394:A398"/>
    <mergeCell ref="B394:B398"/>
    <mergeCell ref="C394:C398"/>
    <mergeCell ref="S394:S398"/>
    <mergeCell ref="T394:T398"/>
    <mergeCell ref="U394:U398"/>
    <mergeCell ref="V394:V398"/>
    <mergeCell ref="W394:W398"/>
    <mergeCell ref="X394:X398"/>
    <mergeCell ref="Y394:Y398"/>
    <mergeCell ref="Z394:Z398"/>
    <mergeCell ref="AA394:AA398"/>
    <mergeCell ref="AB394:AB398"/>
    <mergeCell ref="AC394:AC398"/>
    <mergeCell ref="AD394:AD398"/>
    <mergeCell ref="A399:A403"/>
    <mergeCell ref="B399:B403"/>
    <mergeCell ref="C399:C403"/>
    <mergeCell ref="S399:S403"/>
    <mergeCell ref="T399:T403"/>
    <mergeCell ref="U399:U403"/>
    <mergeCell ref="V399:V403"/>
    <mergeCell ref="W399:W403"/>
    <mergeCell ref="X399:X403"/>
    <mergeCell ref="Y399:Y403"/>
    <mergeCell ref="Z399:Z403"/>
    <mergeCell ref="AA399:AA403"/>
    <mergeCell ref="AB399:AB403"/>
    <mergeCell ref="AC399:AC403"/>
    <mergeCell ref="AD399:AD403"/>
    <mergeCell ref="A384:A388"/>
    <mergeCell ref="B384:B388"/>
    <mergeCell ref="C384:C388"/>
    <mergeCell ref="S384:S388"/>
    <mergeCell ref="T384:T388"/>
    <mergeCell ref="U384:U388"/>
    <mergeCell ref="V384:V388"/>
    <mergeCell ref="W384:W388"/>
    <mergeCell ref="X384:X388"/>
    <mergeCell ref="Y384:Y388"/>
    <mergeCell ref="Z384:Z388"/>
    <mergeCell ref="AA384:AA388"/>
    <mergeCell ref="AB384:AB388"/>
    <mergeCell ref="AC384:AC388"/>
    <mergeCell ref="AD384:AD388"/>
    <mergeCell ref="A389:A393"/>
    <mergeCell ref="B389:B393"/>
    <mergeCell ref="C389:C393"/>
    <mergeCell ref="S389:S393"/>
    <mergeCell ref="T389:T393"/>
    <mergeCell ref="U389:U393"/>
    <mergeCell ref="V389:V393"/>
    <mergeCell ref="W389:W393"/>
    <mergeCell ref="X389:X393"/>
    <mergeCell ref="Y389:Y393"/>
    <mergeCell ref="S334:S338"/>
    <mergeCell ref="Z389:Z393"/>
    <mergeCell ref="AA389:AA393"/>
    <mergeCell ref="AB389:AB393"/>
    <mergeCell ref="AC389:AC393"/>
    <mergeCell ref="AD389:AD393"/>
    <mergeCell ref="A374:A378"/>
    <mergeCell ref="B374:B378"/>
    <mergeCell ref="C374:C378"/>
    <mergeCell ref="S374:S378"/>
    <mergeCell ref="T374:T378"/>
    <mergeCell ref="U374:U378"/>
    <mergeCell ref="V374:V378"/>
    <mergeCell ref="W374:W378"/>
    <mergeCell ref="X374:X378"/>
    <mergeCell ref="Y374:Y378"/>
    <mergeCell ref="Z374:Z378"/>
    <mergeCell ref="AA374:AA378"/>
    <mergeCell ref="AB374:AB378"/>
    <mergeCell ref="AC374:AC378"/>
    <mergeCell ref="AD374:AD378"/>
    <mergeCell ref="A379:A383"/>
    <mergeCell ref="B379:B383"/>
    <mergeCell ref="C379:C383"/>
    <mergeCell ref="S379:S383"/>
    <mergeCell ref="T379:T383"/>
    <mergeCell ref="U379:U383"/>
    <mergeCell ref="V379:V383"/>
    <mergeCell ref="W379:W383"/>
    <mergeCell ref="X379:X383"/>
    <mergeCell ref="Y379:Y383"/>
    <mergeCell ref="Z379:Z383"/>
    <mergeCell ref="S294:S298"/>
    <mergeCell ref="T294:T298"/>
    <mergeCell ref="U294:U298"/>
    <mergeCell ref="A369:A373"/>
    <mergeCell ref="B369:B373"/>
    <mergeCell ref="C369:C373"/>
    <mergeCell ref="S369:S373"/>
    <mergeCell ref="T369:T373"/>
    <mergeCell ref="U369:U373"/>
    <mergeCell ref="V369:V373"/>
    <mergeCell ref="W369:W373"/>
    <mergeCell ref="X369:X373"/>
    <mergeCell ref="T319:T323"/>
    <mergeCell ref="U319:U323"/>
    <mergeCell ref="V319:V323"/>
    <mergeCell ref="W319:W323"/>
    <mergeCell ref="S304:S308"/>
    <mergeCell ref="T304:T308"/>
    <mergeCell ref="V294:V298"/>
    <mergeCell ref="W294:W298"/>
    <mergeCell ref="X294:X298"/>
    <mergeCell ref="X299:X303"/>
    <mergeCell ref="A299:A303"/>
    <mergeCell ref="B299:B303"/>
    <mergeCell ref="C299:C303"/>
    <mergeCell ref="S299:S303"/>
    <mergeCell ref="T299:T303"/>
    <mergeCell ref="A294:A298"/>
    <mergeCell ref="U304:U308"/>
    <mergeCell ref="U299:U303"/>
    <mergeCell ref="B334:B338"/>
    <mergeCell ref="C334:C338"/>
    <mergeCell ref="Y636:Y640"/>
    <mergeCell ref="Z636:Z640"/>
    <mergeCell ref="A289:A293"/>
    <mergeCell ref="B289:B293"/>
    <mergeCell ref="C289:C293"/>
    <mergeCell ref="S289:S293"/>
    <mergeCell ref="T289:T293"/>
    <mergeCell ref="V309:V313"/>
    <mergeCell ref="W309:W313"/>
    <mergeCell ref="U289:U293"/>
    <mergeCell ref="Y616:Y620"/>
    <mergeCell ref="Z616:Z620"/>
    <mergeCell ref="Y621:Y625"/>
    <mergeCell ref="Z621:Z625"/>
    <mergeCell ref="Y631:Y635"/>
    <mergeCell ref="Z631:Z635"/>
    <mergeCell ref="Y601:Y605"/>
    <mergeCell ref="Z601:Z605"/>
    <mergeCell ref="Y606:Y610"/>
    <mergeCell ref="Z606:Z610"/>
    <mergeCell ref="Y611:Y615"/>
    <mergeCell ref="Z611:Z615"/>
    <mergeCell ref="Y586:Y590"/>
    <mergeCell ref="Z586:Z590"/>
    <mergeCell ref="Y591:Y595"/>
    <mergeCell ref="Z591:Z595"/>
    <mergeCell ref="Y596:Y600"/>
    <mergeCell ref="Z596:Z600"/>
    <mergeCell ref="Y571:Y575"/>
    <mergeCell ref="Z571:Z575"/>
    <mergeCell ref="Y576:Y580"/>
    <mergeCell ref="Z576:Z580"/>
    <mergeCell ref="Y546:Y550"/>
    <mergeCell ref="Z546:Z550"/>
    <mergeCell ref="Y551:Y560"/>
    <mergeCell ref="Z551:Z560"/>
    <mergeCell ref="Y561:Y570"/>
    <mergeCell ref="Z561:Z570"/>
    <mergeCell ref="Y529:Y533"/>
    <mergeCell ref="Z529:Z533"/>
    <mergeCell ref="Y536:Y540"/>
    <mergeCell ref="Z536:Z540"/>
    <mergeCell ref="Y541:Y545"/>
    <mergeCell ref="Z541:Z545"/>
    <mergeCell ref="A529:B533"/>
    <mergeCell ref="C529:C533"/>
    <mergeCell ref="A561:A565"/>
    <mergeCell ref="B556:B560"/>
    <mergeCell ref="C556:C560"/>
    <mergeCell ref="V551:V560"/>
    <mergeCell ref="W551:W560"/>
    <mergeCell ref="W546:W550"/>
    <mergeCell ref="X546:X550"/>
    <mergeCell ref="X529:X533"/>
    <mergeCell ref="W541:W545"/>
    <mergeCell ref="X561:X570"/>
    <mergeCell ref="S546:S550"/>
    <mergeCell ref="G529:G533"/>
    <mergeCell ref="X551:X560"/>
    <mergeCell ref="T551:T560"/>
    <mergeCell ref="D529:D533"/>
    <mergeCell ref="E529:E533"/>
    <mergeCell ref="T576:T580"/>
    <mergeCell ref="T571:T575"/>
    <mergeCell ref="S571:S575"/>
    <mergeCell ref="X571:X575"/>
    <mergeCell ref="Y514:Y518"/>
    <mergeCell ref="Z514:Z518"/>
    <mergeCell ref="Y519:Y523"/>
    <mergeCell ref="Z519:Z523"/>
    <mergeCell ref="Y524:Y528"/>
    <mergeCell ref="Z524:Z528"/>
    <mergeCell ref="Y489:Y493"/>
    <mergeCell ref="Z489:Z493"/>
    <mergeCell ref="Y494:Y498"/>
    <mergeCell ref="Z494:Z498"/>
    <mergeCell ref="Y499:Y503"/>
    <mergeCell ref="Z499:Z503"/>
    <mergeCell ref="Y279:Y283"/>
    <mergeCell ref="Z279:Z283"/>
    <mergeCell ref="Y284:Y288"/>
    <mergeCell ref="Z284:Z288"/>
    <mergeCell ref="Y484:Y488"/>
    <mergeCell ref="Z484:Z488"/>
    <mergeCell ref="Y289:Y293"/>
    <mergeCell ref="Z289:Z293"/>
    <mergeCell ref="Z299:Z303"/>
    <mergeCell ref="Y299:Y303"/>
    <mergeCell ref="Y314:Y318"/>
    <mergeCell ref="Z314:Z318"/>
    <mergeCell ref="Y319:Y323"/>
    <mergeCell ref="Z319:Z323"/>
    <mergeCell ref="Y304:Y308"/>
    <mergeCell ref="Z304:Z308"/>
    <mergeCell ref="Y294:Y298"/>
    <mergeCell ref="Z294:Z298"/>
    <mergeCell ref="Y369:Y373"/>
    <mergeCell ref="Z369:Z373"/>
    <mergeCell ref="Y264:Y268"/>
    <mergeCell ref="Z264:Z268"/>
    <mergeCell ref="Y269:Y273"/>
    <mergeCell ref="Z269:Z273"/>
    <mergeCell ref="Y274:Y278"/>
    <mergeCell ref="Z274:Z278"/>
    <mergeCell ref="Y244:Y248"/>
    <mergeCell ref="Z244:Z248"/>
    <mergeCell ref="Y249:Y258"/>
    <mergeCell ref="Z249:Z258"/>
    <mergeCell ref="Y259:Y263"/>
    <mergeCell ref="Z259:Z263"/>
    <mergeCell ref="Y224:Y233"/>
    <mergeCell ref="Z224:Z233"/>
    <mergeCell ref="Y234:Y238"/>
    <mergeCell ref="Z234:Z238"/>
    <mergeCell ref="Y239:Y243"/>
    <mergeCell ref="Z239:Z243"/>
    <mergeCell ref="Y334:Y338"/>
    <mergeCell ref="Z334:Z338"/>
    <mergeCell ref="Z324:Z328"/>
    <mergeCell ref="Y79:Y83"/>
    <mergeCell ref="Z79:Z83"/>
    <mergeCell ref="Y84:Y88"/>
    <mergeCell ref="Z84:Z88"/>
    <mergeCell ref="Y184:Y198"/>
    <mergeCell ref="Z184:Z198"/>
    <mergeCell ref="Y199:Y213"/>
    <mergeCell ref="Z199:Z213"/>
    <mergeCell ref="Y214:Y223"/>
    <mergeCell ref="Z214:Z223"/>
    <mergeCell ref="Y149:Y158"/>
    <mergeCell ref="Z149:Z158"/>
    <mergeCell ref="Y159:Y173"/>
    <mergeCell ref="Z159:Z173"/>
    <mergeCell ref="Y174:Y183"/>
    <mergeCell ref="Z174:Z183"/>
    <mergeCell ref="Y134:Y138"/>
    <mergeCell ref="Z134:Z138"/>
    <mergeCell ref="Y139:Y143"/>
    <mergeCell ref="Z139:Z143"/>
    <mergeCell ref="Y144:Y148"/>
    <mergeCell ref="Z144:Z148"/>
    <mergeCell ref="T596:T600"/>
    <mergeCell ref="U596:U600"/>
    <mergeCell ref="V596:V600"/>
    <mergeCell ref="W596:W600"/>
    <mergeCell ref="B601:B605"/>
    <mergeCell ref="S601:S605"/>
    <mergeCell ref="X581:X585"/>
    <mergeCell ref="A586:A590"/>
    <mergeCell ref="Y32:Y36"/>
    <mergeCell ref="Z32:Z36"/>
    <mergeCell ref="Y37:Y41"/>
    <mergeCell ref="Z37:Z41"/>
    <mergeCell ref="Y10:Z10"/>
    <mergeCell ref="Y17:Y21"/>
    <mergeCell ref="Z17:Z21"/>
    <mergeCell ref="Y22:Y26"/>
    <mergeCell ref="Z22:Z26"/>
    <mergeCell ref="Y27:Y31"/>
    <mergeCell ref="Z27:Z31"/>
    <mergeCell ref="U64:U68"/>
    <mergeCell ref="V64:V68"/>
    <mergeCell ref="W64:W68"/>
    <mergeCell ref="U69:U73"/>
    <mergeCell ref="V69:V73"/>
    <mergeCell ref="Y57:Y61"/>
    <mergeCell ref="Z57:Z61"/>
    <mergeCell ref="Y64:Y68"/>
    <mergeCell ref="Z64:Z68"/>
    <mergeCell ref="Y69:Y73"/>
    <mergeCell ref="Z69:Z73"/>
    <mergeCell ref="A62:AB62"/>
    <mergeCell ref="A63:AB63"/>
    <mergeCell ref="X621:X625"/>
    <mergeCell ref="V631:V635"/>
    <mergeCell ref="W631:W635"/>
    <mergeCell ref="X631:X635"/>
    <mergeCell ref="S631:S635"/>
    <mergeCell ref="T631:T635"/>
    <mergeCell ref="U631:U635"/>
    <mergeCell ref="S611:S615"/>
    <mergeCell ref="A57:B61"/>
    <mergeCell ref="Y104:Y108"/>
    <mergeCell ref="Z104:Z108"/>
    <mergeCell ref="Y109:Y113"/>
    <mergeCell ref="Z109:Z113"/>
    <mergeCell ref="Y129:Y133"/>
    <mergeCell ref="Z129:Z133"/>
    <mergeCell ref="Y89:Y93"/>
    <mergeCell ref="Z89:Z93"/>
    <mergeCell ref="Y94:Y98"/>
    <mergeCell ref="Z94:Z98"/>
    <mergeCell ref="Y99:Y103"/>
    <mergeCell ref="Z99:Z103"/>
    <mergeCell ref="Y74:Y78"/>
    <mergeCell ref="Z74:Z78"/>
    <mergeCell ref="A621:A625"/>
    <mergeCell ref="B621:B625"/>
    <mergeCell ref="C621:C625"/>
    <mergeCell ref="U621:U625"/>
    <mergeCell ref="S621:S625"/>
    <mergeCell ref="T621:T625"/>
    <mergeCell ref="X601:X605"/>
    <mergeCell ref="A596:A600"/>
    <mergeCell ref="S596:S600"/>
    <mergeCell ref="T586:T590"/>
    <mergeCell ref="U586:U590"/>
    <mergeCell ref="V586:V590"/>
    <mergeCell ref="W586:W590"/>
    <mergeCell ref="X586:X590"/>
    <mergeCell ref="W581:W585"/>
    <mergeCell ref="T591:T595"/>
    <mergeCell ref="U591:U595"/>
    <mergeCell ref="V591:V595"/>
    <mergeCell ref="U581:U585"/>
    <mergeCell ref="V581:V585"/>
    <mergeCell ref="X591:X595"/>
    <mergeCell ref="B581:B585"/>
    <mergeCell ref="A581:A585"/>
    <mergeCell ref="A631:B635"/>
    <mergeCell ref="V606:V610"/>
    <mergeCell ref="W606:W610"/>
    <mergeCell ref="X606:X610"/>
    <mergeCell ref="U606:U610"/>
    <mergeCell ref="V616:V620"/>
    <mergeCell ref="W616:W620"/>
    <mergeCell ref="X616:X620"/>
    <mergeCell ref="X611:X615"/>
    <mergeCell ref="A606:A610"/>
    <mergeCell ref="B606:B610"/>
    <mergeCell ref="C606:C610"/>
    <mergeCell ref="S606:S610"/>
    <mergeCell ref="T606:T610"/>
    <mergeCell ref="F631:F635"/>
    <mergeCell ref="G631:G635"/>
    <mergeCell ref="V621:V625"/>
    <mergeCell ref="W621:W625"/>
    <mergeCell ref="F581:F585"/>
    <mergeCell ref="W611:W615"/>
    <mergeCell ref="W571:W575"/>
    <mergeCell ref="W561:W570"/>
    <mergeCell ref="W601:W605"/>
    <mergeCell ref="U611:U615"/>
    <mergeCell ref="V611:V615"/>
    <mergeCell ref="S576:S580"/>
    <mergeCell ref="A616:A620"/>
    <mergeCell ref="B616:B620"/>
    <mergeCell ref="C616:C620"/>
    <mergeCell ref="T616:T620"/>
    <mergeCell ref="U616:U620"/>
    <mergeCell ref="A611:A615"/>
    <mergeCell ref="B611:B615"/>
    <mergeCell ref="C611:C615"/>
    <mergeCell ref="S616:S620"/>
    <mergeCell ref="T611:T615"/>
    <mergeCell ref="A591:A595"/>
    <mergeCell ref="B591:B595"/>
    <mergeCell ref="C591:C595"/>
    <mergeCell ref="W591:W595"/>
    <mergeCell ref="U576:U580"/>
    <mergeCell ref="B576:G580"/>
    <mergeCell ref="A576:A580"/>
    <mergeCell ref="W576:W580"/>
    <mergeCell ref="B596:B600"/>
    <mergeCell ref="T601:T605"/>
    <mergeCell ref="U601:U605"/>
    <mergeCell ref="B586:B590"/>
    <mergeCell ref="C586:C590"/>
    <mergeCell ref="S586:S590"/>
    <mergeCell ref="V601:V605"/>
    <mergeCell ref="S561:S570"/>
    <mergeCell ref="A566:A570"/>
    <mergeCell ref="E561:E565"/>
    <mergeCell ref="X576:X580"/>
    <mergeCell ref="A556:A560"/>
    <mergeCell ref="B561:B565"/>
    <mergeCell ref="C561:C565"/>
    <mergeCell ref="D561:D565"/>
    <mergeCell ref="E571:E575"/>
    <mergeCell ref="F571:F575"/>
    <mergeCell ref="V576:V580"/>
    <mergeCell ref="U571:U575"/>
    <mergeCell ref="V561:V570"/>
    <mergeCell ref="V571:V575"/>
    <mergeCell ref="E566:E570"/>
    <mergeCell ref="D571:D575"/>
    <mergeCell ref="F566:F570"/>
    <mergeCell ref="G566:G570"/>
    <mergeCell ref="G571:G575"/>
    <mergeCell ref="F561:F565"/>
    <mergeCell ref="G561:G565"/>
    <mergeCell ref="D556:D560"/>
    <mergeCell ref="E556:E560"/>
    <mergeCell ref="F556:F560"/>
    <mergeCell ref="G556:G560"/>
    <mergeCell ref="U561:U570"/>
    <mergeCell ref="S551:S560"/>
    <mergeCell ref="U551:U560"/>
    <mergeCell ref="T561:T570"/>
    <mergeCell ref="X596:X600"/>
    <mergeCell ref="S591:S595"/>
    <mergeCell ref="V536:V540"/>
    <mergeCell ref="W536:W540"/>
    <mergeCell ref="X536:X540"/>
    <mergeCell ref="V529:V533"/>
    <mergeCell ref="W529:W533"/>
    <mergeCell ref="X519:X523"/>
    <mergeCell ref="A524:A528"/>
    <mergeCell ref="B524:B528"/>
    <mergeCell ref="C524:C528"/>
    <mergeCell ref="S524:S528"/>
    <mergeCell ref="T524:T528"/>
    <mergeCell ref="U524:U528"/>
    <mergeCell ref="V524:V528"/>
    <mergeCell ref="W524:W528"/>
    <mergeCell ref="X524:X528"/>
    <mergeCell ref="F529:F533"/>
    <mergeCell ref="U536:U540"/>
    <mergeCell ref="T529:T533"/>
    <mergeCell ref="U529:U533"/>
    <mergeCell ref="S536:S540"/>
    <mergeCell ref="T536:T540"/>
    <mergeCell ref="G519:G523"/>
    <mergeCell ref="S519:S523"/>
    <mergeCell ref="T519:T523"/>
    <mergeCell ref="T224:T233"/>
    <mergeCell ref="U224:U233"/>
    <mergeCell ref="T484:T488"/>
    <mergeCell ref="A489:A493"/>
    <mergeCell ref="B489:B493"/>
    <mergeCell ref="C489:C493"/>
    <mergeCell ref="D489:D493"/>
    <mergeCell ref="E489:E493"/>
    <mergeCell ref="F489:F493"/>
    <mergeCell ref="G489:G493"/>
    <mergeCell ref="S489:S493"/>
    <mergeCell ref="S249:S258"/>
    <mergeCell ref="X274:X278"/>
    <mergeCell ref="B279:B283"/>
    <mergeCell ref="C279:C283"/>
    <mergeCell ref="X269:X273"/>
    <mergeCell ref="A274:A278"/>
    <mergeCell ref="B274:B278"/>
    <mergeCell ref="C274:C278"/>
    <mergeCell ref="A269:A273"/>
    <mergeCell ref="B269:B273"/>
    <mergeCell ref="C269:C273"/>
    <mergeCell ref="X259:X263"/>
    <mergeCell ref="X264:X268"/>
    <mergeCell ref="V304:V308"/>
    <mergeCell ref="W304:W308"/>
    <mergeCell ref="X304:X308"/>
    <mergeCell ref="A304:A308"/>
    <mergeCell ref="S484:S488"/>
    <mergeCell ref="C239:C243"/>
    <mergeCell ref="B294:B298"/>
    <mergeCell ref="C294:C298"/>
    <mergeCell ref="S139:S143"/>
    <mergeCell ref="T139:T143"/>
    <mergeCell ref="U139:U143"/>
    <mergeCell ref="B139:G143"/>
    <mergeCell ref="W134:W138"/>
    <mergeCell ref="G154:G158"/>
    <mergeCell ref="T489:T493"/>
    <mergeCell ref="U489:U493"/>
    <mergeCell ref="U144:U148"/>
    <mergeCell ref="V144:V148"/>
    <mergeCell ref="V274:V278"/>
    <mergeCell ref="V214:V223"/>
    <mergeCell ref="U249:U258"/>
    <mergeCell ref="V249:V258"/>
    <mergeCell ref="V239:V243"/>
    <mergeCell ref="V279:V283"/>
    <mergeCell ref="W279:W283"/>
    <mergeCell ref="S279:S283"/>
    <mergeCell ref="T279:T283"/>
    <mergeCell ref="U279:U283"/>
    <mergeCell ref="V269:V273"/>
    <mergeCell ref="W269:W273"/>
    <mergeCell ref="S274:S278"/>
    <mergeCell ref="T274:T278"/>
    <mergeCell ref="U274:U278"/>
    <mergeCell ref="S269:S273"/>
    <mergeCell ref="T269:T273"/>
    <mergeCell ref="U269:U273"/>
    <mergeCell ref="V264:V268"/>
    <mergeCell ref="W264:W268"/>
    <mergeCell ref="V299:V303"/>
    <mergeCell ref="W299:W303"/>
    <mergeCell ref="S239:S243"/>
    <mergeCell ref="C319:C323"/>
    <mergeCell ref="S319:S323"/>
    <mergeCell ref="S214:S223"/>
    <mergeCell ref="A169:A173"/>
    <mergeCell ref="W636:W640"/>
    <mergeCell ref="X636:X640"/>
    <mergeCell ref="W57:W61"/>
    <mergeCell ref="X57:X61"/>
    <mergeCell ref="W69:W73"/>
    <mergeCell ref="X69:X73"/>
    <mergeCell ref="W74:W78"/>
    <mergeCell ref="X74:X78"/>
    <mergeCell ref="X64:X68"/>
    <mergeCell ref="X144:X148"/>
    <mergeCell ref="D57:D61"/>
    <mergeCell ref="E57:E61"/>
    <mergeCell ref="C57:C61"/>
    <mergeCell ref="S57:S61"/>
    <mergeCell ref="V636:V640"/>
    <mergeCell ref="D636:D640"/>
    <mergeCell ref="E636:E640"/>
    <mergeCell ref="F636:F640"/>
    <mergeCell ref="S69:S73"/>
    <mergeCell ref="U57:U61"/>
    <mergeCell ref="S636:S640"/>
    <mergeCell ref="T636:T640"/>
    <mergeCell ref="T74:T78"/>
    <mergeCell ref="U74:U78"/>
    <mergeCell ref="V74:V78"/>
    <mergeCell ref="A149:A153"/>
    <mergeCell ref="B149:B153"/>
    <mergeCell ref="C159:C163"/>
    <mergeCell ref="F74:F78"/>
    <mergeCell ref="F144:F148"/>
    <mergeCell ref="E154:E158"/>
    <mergeCell ref="B144:B148"/>
    <mergeCell ref="C144:C148"/>
    <mergeCell ref="D144:D148"/>
    <mergeCell ref="E144:E148"/>
    <mergeCell ref="C636:C640"/>
    <mergeCell ref="D566:D570"/>
    <mergeCell ref="C631:C635"/>
    <mergeCell ref="D631:D635"/>
    <mergeCell ref="E631:E635"/>
    <mergeCell ref="D541:D545"/>
    <mergeCell ref="E541:E545"/>
    <mergeCell ref="B536:G540"/>
    <mergeCell ref="A279:A283"/>
    <mergeCell ref="B304:B308"/>
    <mergeCell ref="C304:C308"/>
    <mergeCell ref="B566:B570"/>
    <mergeCell ref="C566:C570"/>
    <mergeCell ref="A571:A575"/>
    <mergeCell ref="B571:B575"/>
    <mergeCell ref="C571:C575"/>
    <mergeCell ref="A551:A555"/>
    <mergeCell ref="B551:B555"/>
    <mergeCell ref="C551:C555"/>
    <mergeCell ref="E129:E133"/>
    <mergeCell ref="F129:F133"/>
    <mergeCell ref="C74:C78"/>
    <mergeCell ref="A536:A540"/>
    <mergeCell ref="G596:G600"/>
    <mergeCell ref="A636:B640"/>
    <mergeCell ref="S22:S26"/>
    <mergeCell ref="T22:T26"/>
    <mergeCell ref="C22:C26"/>
    <mergeCell ref="C27:C31"/>
    <mergeCell ref="F541:F545"/>
    <mergeCell ref="G541:G545"/>
    <mergeCell ref="T541:T545"/>
    <mergeCell ref="T32:T36"/>
    <mergeCell ref="F27:F31"/>
    <mergeCell ref="X541:X545"/>
    <mergeCell ref="A546:A550"/>
    <mergeCell ref="B546:B550"/>
    <mergeCell ref="C546:C550"/>
    <mergeCell ref="T546:T550"/>
    <mergeCell ref="U546:U550"/>
    <mergeCell ref="V546:V550"/>
    <mergeCell ref="A541:A545"/>
    <mergeCell ref="B541:B545"/>
    <mergeCell ref="U541:U545"/>
    <mergeCell ref="U22:U26"/>
    <mergeCell ref="U499:U503"/>
    <mergeCell ref="V499:V503"/>
    <mergeCell ref="X499:X503"/>
    <mergeCell ref="V57:V61"/>
    <mergeCell ref="U309:U313"/>
    <mergeCell ref="S541:S545"/>
    <mergeCell ref="G636:G640"/>
    <mergeCell ref="E74:E78"/>
    <mergeCell ref="U636:U640"/>
    <mergeCell ref="S529:S533"/>
    <mergeCell ref="C149:C153"/>
    <mergeCell ref="V289:V293"/>
    <mergeCell ref="W289:W293"/>
    <mergeCell ref="X289:X293"/>
    <mergeCell ref="X17:X21"/>
    <mergeCell ref="V22:V26"/>
    <mergeCell ref="W22:W26"/>
    <mergeCell ref="B8:B11"/>
    <mergeCell ref="D11:G11"/>
    <mergeCell ref="C9:G10"/>
    <mergeCell ref="H9:H11"/>
    <mergeCell ref="S9:S11"/>
    <mergeCell ref="M10:N10"/>
    <mergeCell ref="U17:U21"/>
    <mergeCell ref="V17:V21"/>
    <mergeCell ref="W17:W21"/>
    <mergeCell ref="B284:B288"/>
    <mergeCell ref="C284:C288"/>
    <mergeCell ref="S284:S288"/>
    <mergeCell ref="T284:T288"/>
    <mergeCell ref="U284:U288"/>
    <mergeCell ref="V284:V288"/>
    <mergeCell ref="W284:W288"/>
    <mergeCell ref="X284:X288"/>
    <mergeCell ref="W274:W278"/>
    <mergeCell ref="W214:W223"/>
    <mergeCell ref="S224:S233"/>
    <mergeCell ref="X27:X31"/>
    <mergeCell ref="U32:U36"/>
    <mergeCell ref="V32:V36"/>
    <mergeCell ref="X279:X283"/>
    <mergeCell ref="C259:C263"/>
    <mergeCell ref="W244:W248"/>
    <mergeCell ref="B154:B158"/>
    <mergeCell ref="C154:C158"/>
    <mergeCell ref="D154:D158"/>
    <mergeCell ref="X139:X143"/>
    <mergeCell ref="T69:T73"/>
    <mergeCell ref="X134:X138"/>
    <mergeCell ref="V139:V143"/>
    <mergeCell ref="X129:X133"/>
    <mergeCell ref="A74:A78"/>
    <mergeCell ref="D74:D78"/>
    <mergeCell ref="G144:G148"/>
    <mergeCell ref="S144:S148"/>
    <mergeCell ref="T144:T148"/>
    <mergeCell ref="A32:A36"/>
    <mergeCell ref="B32:B36"/>
    <mergeCell ref="C32:C36"/>
    <mergeCell ref="W144:W148"/>
    <mergeCell ref="U129:U133"/>
    <mergeCell ref="V129:V133"/>
    <mergeCell ref="W129:W133"/>
    <mergeCell ref="B79:B83"/>
    <mergeCell ref="C79:C83"/>
    <mergeCell ref="D79:D83"/>
    <mergeCell ref="E79:E83"/>
    <mergeCell ref="F79:F83"/>
    <mergeCell ref="T109:T113"/>
    <mergeCell ref="U109:U113"/>
    <mergeCell ref="A134:A138"/>
    <mergeCell ref="A144:A148"/>
    <mergeCell ref="G74:G78"/>
    <mergeCell ref="A139:A143"/>
    <mergeCell ref="W139:W143"/>
    <mergeCell ref="B2:W2"/>
    <mergeCell ref="B3:W3"/>
    <mergeCell ref="B4:W4"/>
    <mergeCell ref="B5:W5"/>
    <mergeCell ref="W32:W36"/>
    <mergeCell ref="X32:X36"/>
    <mergeCell ref="B6:W6"/>
    <mergeCell ref="S32:S36"/>
    <mergeCell ref="D12:G12"/>
    <mergeCell ref="I10:J10"/>
    <mergeCell ref="B22:B26"/>
    <mergeCell ref="A27:A31"/>
    <mergeCell ref="B27:B31"/>
    <mergeCell ref="G27:G31"/>
    <mergeCell ref="D27:D31"/>
    <mergeCell ref="E27:E31"/>
    <mergeCell ref="A22:A26"/>
    <mergeCell ref="A8:A11"/>
    <mergeCell ref="T9:T11"/>
    <mergeCell ref="K10:L10"/>
    <mergeCell ref="U10:V10"/>
    <mergeCell ref="W10:X10"/>
    <mergeCell ref="S17:S21"/>
    <mergeCell ref="T17:T21"/>
    <mergeCell ref="S27:S31"/>
    <mergeCell ref="T27:T31"/>
    <mergeCell ref="U27:U31"/>
    <mergeCell ref="V27:V31"/>
    <mergeCell ref="W27:W31"/>
    <mergeCell ref="A17:A21"/>
    <mergeCell ref="B17:G21"/>
    <mergeCell ref="X22:X26"/>
    <mergeCell ref="A284:A288"/>
    <mergeCell ref="A319:A323"/>
    <mergeCell ref="B319:B323"/>
    <mergeCell ref="W514:W518"/>
    <mergeCell ref="U519:U523"/>
    <mergeCell ref="W499:W503"/>
    <mergeCell ref="V519:V523"/>
    <mergeCell ref="W519:W523"/>
    <mergeCell ref="W504:W508"/>
    <mergeCell ref="V504:V508"/>
    <mergeCell ref="V494:V498"/>
    <mergeCell ref="W494:W498"/>
    <mergeCell ref="X494:X498"/>
    <mergeCell ref="A499:A503"/>
    <mergeCell ref="B499:B503"/>
    <mergeCell ref="C499:C503"/>
    <mergeCell ref="S499:S503"/>
    <mergeCell ref="T499:T503"/>
    <mergeCell ref="C494:C498"/>
    <mergeCell ref="S494:S498"/>
    <mergeCell ref="T494:T498"/>
    <mergeCell ref="U494:U498"/>
    <mergeCell ref="A494:A498"/>
    <mergeCell ref="B494:B498"/>
    <mergeCell ref="X514:X518"/>
    <mergeCell ref="A519:A523"/>
    <mergeCell ref="B519:B523"/>
    <mergeCell ref="C519:C523"/>
    <mergeCell ref="D519:D523"/>
    <mergeCell ref="E519:E523"/>
    <mergeCell ref="F519:F523"/>
    <mergeCell ref="X334:X338"/>
    <mergeCell ref="A264:A268"/>
    <mergeCell ref="B264:B268"/>
    <mergeCell ref="C264:C268"/>
    <mergeCell ref="S264:S268"/>
    <mergeCell ref="T264:T268"/>
    <mergeCell ref="U264:U268"/>
    <mergeCell ref="S259:S263"/>
    <mergeCell ref="T259:T263"/>
    <mergeCell ref="U259:U263"/>
    <mergeCell ref="V259:V263"/>
    <mergeCell ref="W259:W263"/>
    <mergeCell ref="A254:A258"/>
    <mergeCell ref="B254:B258"/>
    <mergeCell ref="C254:C258"/>
    <mergeCell ref="T249:T258"/>
    <mergeCell ref="W249:W258"/>
    <mergeCell ref="A601:A605"/>
    <mergeCell ref="C601:C605"/>
    <mergeCell ref="A484:A488"/>
    <mergeCell ref="B484:G488"/>
    <mergeCell ref="A259:A263"/>
    <mergeCell ref="B259:B263"/>
    <mergeCell ref="C581:C585"/>
    <mergeCell ref="D581:D585"/>
    <mergeCell ref="E581:E585"/>
    <mergeCell ref="A344:A348"/>
    <mergeCell ref="B344:B348"/>
    <mergeCell ref="C344:C348"/>
    <mergeCell ref="T344:T348"/>
    <mergeCell ref="U344:U348"/>
    <mergeCell ref="V344:V348"/>
    <mergeCell ref="W344:W348"/>
    <mergeCell ref="X244:X248"/>
    <mergeCell ref="A249:A253"/>
    <mergeCell ref="B249:B253"/>
    <mergeCell ref="C249:C253"/>
    <mergeCell ref="S581:S585"/>
    <mergeCell ref="T581:T585"/>
    <mergeCell ref="V489:V493"/>
    <mergeCell ref="W489:W493"/>
    <mergeCell ref="X489:X493"/>
    <mergeCell ref="W314:W318"/>
    <mergeCell ref="X314:X318"/>
    <mergeCell ref="U484:U488"/>
    <mergeCell ref="V484:V488"/>
    <mergeCell ref="W484:W488"/>
    <mergeCell ref="X484:X488"/>
    <mergeCell ref="X249:X258"/>
    <mergeCell ref="X319:X323"/>
    <mergeCell ref="A324:A328"/>
    <mergeCell ref="B324:B328"/>
    <mergeCell ref="C324:C328"/>
    <mergeCell ref="S324:S328"/>
    <mergeCell ref="T324:T328"/>
    <mergeCell ref="A514:A518"/>
    <mergeCell ref="B514:G518"/>
    <mergeCell ref="S514:S518"/>
    <mergeCell ref="T514:T518"/>
    <mergeCell ref="U514:U518"/>
    <mergeCell ref="V514:V518"/>
    <mergeCell ref="A334:A338"/>
    <mergeCell ref="T334:T338"/>
    <mergeCell ref="V334:V338"/>
    <mergeCell ref="W334:W338"/>
    <mergeCell ref="W184:W198"/>
    <mergeCell ref="X184:X198"/>
    <mergeCell ref="A229:A233"/>
    <mergeCell ref="B229:B233"/>
    <mergeCell ref="C229:C233"/>
    <mergeCell ref="A214:A218"/>
    <mergeCell ref="B214:B218"/>
    <mergeCell ref="T239:T243"/>
    <mergeCell ref="U239:U243"/>
    <mergeCell ref="A234:A238"/>
    <mergeCell ref="B234:B238"/>
    <mergeCell ref="C234:C238"/>
    <mergeCell ref="S234:S238"/>
    <mergeCell ref="T234:T238"/>
    <mergeCell ref="U234:U238"/>
    <mergeCell ref="V234:V238"/>
    <mergeCell ref="W234:W238"/>
    <mergeCell ref="X234:X238"/>
    <mergeCell ref="A239:A243"/>
    <mergeCell ref="B239:B243"/>
    <mergeCell ref="A189:A193"/>
    <mergeCell ref="B189:B193"/>
    <mergeCell ref="A219:A223"/>
    <mergeCell ref="B219:B223"/>
    <mergeCell ref="C219:C223"/>
    <mergeCell ref="C189:C193"/>
    <mergeCell ref="S184:S198"/>
    <mergeCell ref="T184:T198"/>
    <mergeCell ref="U184:U198"/>
    <mergeCell ref="A194:A198"/>
    <mergeCell ref="A184:A188"/>
    <mergeCell ref="B184:B188"/>
    <mergeCell ref="X174:X183"/>
    <mergeCell ref="V184:V198"/>
    <mergeCell ref="U174:U183"/>
    <mergeCell ref="U159:U173"/>
    <mergeCell ref="W159:W173"/>
    <mergeCell ref="X159:X173"/>
    <mergeCell ref="V159:V173"/>
    <mergeCell ref="C214:C218"/>
    <mergeCell ref="A209:A213"/>
    <mergeCell ref="B209:B213"/>
    <mergeCell ref="C209:C213"/>
    <mergeCell ref="S199:S213"/>
    <mergeCell ref="T199:T213"/>
    <mergeCell ref="U199:U213"/>
    <mergeCell ref="A224:A228"/>
    <mergeCell ref="B224:B228"/>
    <mergeCell ref="C224:C228"/>
    <mergeCell ref="A204:A208"/>
    <mergeCell ref="B204:B208"/>
    <mergeCell ref="C204:C208"/>
    <mergeCell ref="A199:A203"/>
    <mergeCell ref="B199:B203"/>
    <mergeCell ref="V224:V233"/>
    <mergeCell ref="W224:W233"/>
    <mergeCell ref="U214:U223"/>
    <mergeCell ref="X224:X233"/>
    <mergeCell ref="W199:W213"/>
    <mergeCell ref="X199:X213"/>
    <mergeCell ref="B194:B198"/>
    <mergeCell ref="C194:C198"/>
    <mergeCell ref="C199:C203"/>
    <mergeCell ref="X214:X223"/>
    <mergeCell ref="C184:C188"/>
    <mergeCell ref="V199:V213"/>
    <mergeCell ref="T214:T223"/>
    <mergeCell ref="W239:W243"/>
    <mergeCell ref="X239:X243"/>
    <mergeCell ref="A244:A248"/>
    <mergeCell ref="B244:B248"/>
    <mergeCell ref="C244:C248"/>
    <mergeCell ref="S244:S248"/>
    <mergeCell ref="T244:T248"/>
    <mergeCell ref="U244:U248"/>
    <mergeCell ref="V244:V248"/>
    <mergeCell ref="X109:X113"/>
    <mergeCell ref="A129:A133"/>
    <mergeCell ref="B129:B133"/>
    <mergeCell ref="C129:C133"/>
    <mergeCell ref="D129:D133"/>
    <mergeCell ref="G129:G133"/>
    <mergeCell ref="S129:S133"/>
    <mergeCell ref="T129:T133"/>
    <mergeCell ref="A179:A183"/>
    <mergeCell ref="B179:B183"/>
    <mergeCell ref="C179:C183"/>
    <mergeCell ref="V174:V183"/>
    <mergeCell ref="W174:W183"/>
    <mergeCell ref="U149:U158"/>
    <mergeCell ref="V149:V158"/>
    <mergeCell ref="W149:W158"/>
    <mergeCell ref="X149:X158"/>
    <mergeCell ref="E109:E113"/>
    <mergeCell ref="F109:F113"/>
    <mergeCell ref="G109:G113"/>
    <mergeCell ref="B169:B173"/>
    <mergeCell ref="C169:C173"/>
    <mergeCell ref="S159:S173"/>
    <mergeCell ref="T159:T173"/>
    <mergeCell ref="A174:A178"/>
    <mergeCell ref="B174:B178"/>
    <mergeCell ref="C174:C178"/>
    <mergeCell ref="S174:S183"/>
    <mergeCell ref="T174:T183"/>
    <mergeCell ref="A159:A163"/>
    <mergeCell ref="U104:U108"/>
    <mergeCell ref="V104:V108"/>
    <mergeCell ref="W104:W108"/>
    <mergeCell ref="S99:S113"/>
    <mergeCell ref="V109:V113"/>
    <mergeCell ref="W109:W113"/>
    <mergeCell ref="U99:U103"/>
    <mergeCell ref="V99:V103"/>
    <mergeCell ref="W99:W103"/>
    <mergeCell ref="A104:A108"/>
    <mergeCell ref="B104:B108"/>
    <mergeCell ref="C104:C108"/>
    <mergeCell ref="D104:D108"/>
    <mergeCell ref="E104:E108"/>
    <mergeCell ref="F104:F108"/>
    <mergeCell ref="A164:A168"/>
    <mergeCell ref="B164:B168"/>
    <mergeCell ref="C164:C168"/>
    <mergeCell ref="G104:G108"/>
    <mergeCell ref="S149:S158"/>
    <mergeCell ref="B159:B163"/>
    <mergeCell ref="A154:A158"/>
    <mergeCell ref="B134:B138"/>
    <mergeCell ref="C134:C138"/>
    <mergeCell ref="U134:U138"/>
    <mergeCell ref="V134:V138"/>
    <mergeCell ref="T149:T158"/>
    <mergeCell ref="F154:F158"/>
    <mergeCell ref="T104:T108"/>
    <mergeCell ref="T134:T138"/>
    <mergeCell ref="S134:S138"/>
    <mergeCell ref="V89:V93"/>
    <mergeCell ref="W89:W93"/>
    <mergeCell ref="V94:V98"/>
    <mergeCell ref="W94:W98"/>
    <mergeCell ref="X94:X98"/>
    <mergeCell ref="A99:A103"/>
    <mergeCell ref="B99:B103"/>
    <mergeCell ref="C99:C103"/>
    <mergeCell ref="D99:D103"/>
    <mergeCell ref="E99:E103"/>
    <mergeCell ref="F99:F103"/>
    <mergeCell ref="G99:G103"/>
    <mergeCell ref="T99:T103"/>
    <mergeCell ref="X99:X103"/>
    <mergeCell ref="X89:X93"/>
    <mergeCell ref="A94:A98"/>
    <mergeCell ref="B94:B98"/>
    <mergeCell ref="C94:C98"/>
    <mergeCell ref="D94:D98"/>
    <mergeCell ref="E94:E98"/>
    <mergeCell ref="F94:F98"/>
    <mergeCell ref="G94:G98"/>
    <mergeCell ref="T94:T98"/>
    <mergeCell ref="U94:U98"/>
    <mergeCell ref="S89:S98"/>
    <mergeCell ref="X104:X108"/>
    <mergeCell ref="A109:A113"/>
    <mergeCell ref="B109:B113"/>
    <mergeCell ref="C109:C113"/>
    <mergeCell ref="D109:D113"/>
    <mergeCell ref="A37:A41"/>
    <mergeCell ref="B37:B41"/>
    <mergeCell ref="C37:C41"/>
    <mergeCell ref="D37:D41"/>
    <mergeCell ref="E37:E41"/>
    <mergeCell ref="F37:F41"/>
    <mergeCell ref="A42:A46"/>
    <mergeCell ref="B42:B46"/>
    <mergeCell ref="C42:C46"/>
    <mergeCell ref="D42:D46"/>
    <mergeCell ref="E42:E46"/>
    <mergeCell ref="F42:F46"/>
    <mergeCell ref="X84:X88"/>
    <mergeCell ref="A89:A93"/>
    <mergeCell ref="B89:B93"/>
    <mergeCell ref="C89:C93"/>
    <mergeCell ref="D89:D93"/>
    <mergeCell ref="E89:E93"/>
    <mergeCell ref="F89:F93"/>
    <mergeCell ref="G89:G93"/>
    <mergeCell ref="T89:T93"/>
    <mergeCell ref="U89:U93"/>
    <mergeCell ref="U84:U88"/>
    <mergeCell ref="V84:V88"/>
    <mergeCell ref="W84:W88"/>
    <mergeCell ref="D84:D88"/>
    <mergeCell ref="E84:E88"/>
    <mergeCell ref="F84:F88"/>
    <mergeCell ref="G84:G88"/>
    <mergeCell ref="T84:T88"/>
    <mergeCell ref="G37:G41"/>
    <mergeCell ref="T79:T83"/>
    <mergeCell ref="U79:U83"/>
    <mergeCell ref="V79:V83"/>
    <mergeCell ref="W79:W83"/>
    <mergeCell ref="S37:S41"/>
    <mergeCell ref="T37:T41"/>
    <mergeCell ref="U37:U41"/>
    <mergeCell ref="V37:V41"/>
    <mergeCell ref="T57:T61"/>
    <mergeCell ref="A47:A51"/>
    <mergeCell ref="B47:B51"/>
    <mergeCell ref="C47:C51"/>
    <mergeCell ref="D47:D51"/>
    <mergeCell ref="E47:E51"/>
    <mergeCell ref="F47:F51"/>
    <mergeCell ref="G47:G51"/>
    <mergeCell ref="G42:G46"/>
    <mergeCell ref="G79:G83"/>
    <mergeCell ref="B64:G68"/>
    <mergeCell ref="A64:A68"/>
    <mergeCell ref="S64:S68"/>
    <mergeCell ref="T64:T68"/>
    <mergeCell ref="A69:A73"/>
    <mergeCell ref="B69:B73"/>
    <mergeCell ref="C69:C73"/>
    <mergeCell ref="G581:G585"/>
    <mergeCell ref="C596:C600"/>
    <mergeCell ref="D596:D600"/>
    <mergeCell ref="E596:E600"/>
    <mergeCell ref="F596:F600"/>
    <mergeCell ref="V541:V545"/>
    <mergeCell ref="C541:C545"/>
    <mergeCell ref="S314:S318"/>
    <mergeCell ref="T314:T318"/>
    <mergeCell ref="U314:U318"/>
    <mergeCell ref="V314:V318"/>
    <mergeCell ref="X79:X83"/>
    <mergeCell ref="S74:S88"/>
    <mergeCell ref="A84:A88"/>
    <mergeCell ref="S1:Y1"/>
    <mergeCell ref="X504:X508"/>
    <mergeCell ref="Y504:Y508"/>
    <mergeCell ref="O10:P10"/>
    <mergeCell ref="U324:U328"/>
    <mergeCell ref="V324:V328"/>
    <mergeCell ref="W324:W328"/>
    <mergeCell ref="X324:X328"/>
    <mergeCell ref="Y324:Y328"/>
    <mergeCell ref="A329:A333"/>
    <mergeCell ref="B329:B333"/>
    <mergeCell ref="C329:C333"/>
    <mergeCell ref="S329:S333"/>
    <mergeCell ref="T329:T333"/>
    <mergeCell ref="U329:U333"/>
    <mergeCell ref="V329:V333"/>
    <mergeCell ref="W329:W333"/>
    <mergeCell ref="W37:W41"/>
    <mergeCell ref="Z504:Z508"/>
    <mergeCell ref="A504:A508"/>
    <mergeCell ref="B504:B508"/>
    <mergeCell ref="C504:C508"/>
    <mergeCell ref="S504:S508"/>
    <mergeCell ref="T504:T508"/>
    <mergeCell ref="U504:U508"/>
    <mergeCell ref="AA10:AB10"/>
    <mergeCell ref="AA17:AA21"/>
    <mergeCell ref="AB17:AB21"/>
    <mergeCell ref="AA22:AA26"/>
    <mergeCell ref="AB22:AB26"/>
    <mergeCell ref="AA27:AA31"/>
    <mergeCell ref="AB27:AB31"/>
    <mergeCell ref="AA32:AA36"/>
    <mergeCell ref="AB32:AB36"/>
    <mergeCell ref="AA37:AA41"/>
    <mergeCell ref="AB37:AB41"/>
    <mergeCell ref="AA57:AA61"/>
    <mergeCell ref="AB57:AB61"/>
    <mergeCell ref="AA64:AA68"/>
    <mergeCell ref="AB64:AB68"/>
    <mergeCell ref="AA69:AA73"/>
    <mergeCell ref="AB69:AB73"/>
    <mergeCell ref="AA74:AA78"/>
    <mergeCell ref="AB74:AB78"/>
    <mergeCell ref="AA79:AA83"/>
    <mergeCell ref="B74:B78"/>
    <mergeCell ref="X37:X41"/>
    <mergeCell ref="A79:A83"/>
    <mergeCell ref="B84:B88"/>
    <mergeCell ref="C84:C88"/>
    <mergeCell ref="AB79:AB83"/>
    <mergeCell ref="AA84:AA88"/>
    <mergeCell ref="AB84:AB88"/>
    <mergeCell ref="AA89:AA93"/>
    <mergeCell ref="AB89:AB93"/>
    <mergeCell ref="AA94:AA98"/>
    <mergeCell ref="AB94:AB98"/>
    <mergeCell ref="AA99:AA103"/>
    <mergeCell ref="AB99:AB103"/>
    <mergeCell ref="AA104:AA108"/>
    <mergeCell ref="AB104:AB108"/>
    <mergeCell ref="AA109:AA113"/>
    <mergeCell ref="AB109:AB113"/>
    <mergeCell ref="AA129:AA133"/>
    <mergeCell ref="AB129:AB133"/>
    <mergeCell ref="AA134:AA138"/>
    <mergeCell ref="AB134:AB138"/>
    <mergeCell ref="AA139:AA143"/>
    <mergeCell ref="AB139:AB143"/>
    <mergeCell ref="AA144:AA148"/>
    <mergeCell ref="AB144:AB148"/>
    <mergeCell ref="AA149:AA158"/>
    <mergeCell ref="AB149:AB158"/>
    <mergeCell ref="AA159:AA173"/>
    <mergeCell ref="AB159:AB173"/>
    <mergeCell ref="AA174:AA183"/>
    <mergeCell ref="AB174:AB183"/>
    <mergeCell ref="AA184:AA198"/>
    <mergeCell ref="AB184:AB198"/>
    <mergeCell ref="AA199:AA213"/>
    <mergeCell ref="AB199:AB213"/>
    <mergeCell ref="AA214:AA223"/>
    <mergeCell ref="AB214:AB223"/>
    <mergeCell ref="AA224:AA233"/>
    <mergeCell ref="AB224:AB233"/>
    <mergeCell ref="AA319:AA323"/>
    <mergeCell ref="AB319:AB323"/>
    <mergeCell ref="AA369:AA373"/>
    <mergeCell ref="AB369:AB373"/>
    <mergeCell ref="AA324:AA328"/>
    <mergeCell ref="AB324:AB328"/>
    <mergeCell ref="AB329:AB333"/>
    <mergeCell ref="AB379:AB383"/>
    <mergeCell ref="AA234:AA238"/>
    <mergeCell ref="AB234:AB238"/>
    <mergeCell ref="AA239:AA243"/>
    <mergeCell ref="AB239:AB243"/>
    <mergeCell ref="AA244:AA248"/>
    <mergeCell ref="AB244:AB248"/>
    <mergeCell ref="AA249:AA258"/>
    <mergeCell ref="AB249:AB258"/>
    <mergeCell ref="AA259:AA263"/>
    <mergeCell ref="AB259:AB263"/>
    <mergeCell ref="AA264:AA268"/>
    <mergeCell ref="AB264:AB268"/>
    <mergeCell ref="AA269:AA273"/>
    <mergeCell ref="AB269:AB273"/>
    <mergeCell ref="AA274:AA278"/>
    <mergeCell ref="AB274:AB278"/>
    <mergeCell ref="AA279:AA283"/>
    <mergeCell ref="AB279:AB283"/>
    <mergeCell ref="AA379:AA383"/>
    <mergeCell ref="AA499:AA503"/>
    <mergeCell ref="AB499:AB503"/>
    <mergeCell ref="AA504:AA508"/>
    <mergeCell ref="AB504:AB508"/>
    <mergeCell ref="AA514:AA518"/>
    <mergeCell ref="AB514:AB518"/>
    <mergeCell ref="AA519:AA523"/>
    <mergeCell ref="AB519:AB523"/>
    <mergeCell ref="AA524:AA528"/>
    <mergeCell ref="AB524:AB528"/>
    <mergeCell ref="AA529:AA533"/>
    <mergeCell ref="AB529:AB533"/>
    <mergeCell ref="AA536:AA540"/>
    <mergeCell ref="AB536:AB540"/>
    <mergeCell ref="AA541:AA545"/>
    <mergeCell ref="AB541:AB545"/>
    <mergeCell ref="AA284:AA288"/>
    <mergeCell ref="AB284:AB288"/>
    <mergeCell ref="AA289:AA293"/>
    <mergeCell ref="AB289:AB293"/>
    <mergeCell ref="AA294:AA298"/>
    <mergeCell ref="AB294:AB298"/>
    <mergeCell ref="AA299:AA303"/>
    <mergeCell ref="AB299:AB303"/>
    <mergeCell ref="AA304:AA308"/>
    <mergeCell ref="AB304:AB308"/>
    <mergeCell ref="AA484:AA488"/>
    <mergeCell ref="AB484:AB488"/>
    <mergeCell ref="AA489:AA493"/>
    <mergeCell ref="AB489:AB493"/>
    <mergeCell ref="AA314:AA318"/>
    <mergeCell ref="AB314:AB318"/>
    <mergeCell ref="AA611:AA615"/>
    <mergeCell ref="AB611:AB615"/>
    <mergeCell ref="AA616:AA620"/>
    <mergeCell ref="AB616:AB620"/>
    <mergeCell ref="AA621:AA625"/>
    <mergeCell ref="AB621:AB625"/>
    <mergeCell ref="AA631:AA635"/>
    <mergeCell ref="AB631:AB635"/>
    <mergeCell ref="AA636:AA640"/>
    <mergeCell ref="AB636:AB640"/>
    <mergeCell ref="A13:AB13"/>
    <mergeCell ref="A14:AB14"/>
    <mergeCell ref="A15:AB15"/>
    <mergeCell ref="A16:AB16"/>
    <mergeCell ref="A309:A313"/>
    <mergeCell ref="B309:B313"/>
    <mergeCell ref="C309:C313"/>
    <mergeCell ref="S309:S313"/>
    <mergeCell ref="T309:T313"/>
    <mergeCell ref="X309:X313"/>
    <mergeCell ref="Y309:Y313"/>
    <mergeCell ref="Z309:Z313"/>
    <mergeCell ref="AA309:AA313"/>
    <mergeCell ref="AB309:AB313"/>
    <mergeCell ref="A314:A318"/>
    <mergeCell ref="B314:B318"/>
    <mergeCell ref="C314:C318"/>
    <mergeCell ref="AA546:AA550"/>
    <mergeCell ref="AB546:AB550"/>
    <mergeCell ref="AA551:AA560"/>
    <mergeCell ref="AB551:AB560"/>
    <mergeCell ref="AA561:AA570"/>
    <mergeCell ref="A339:A343"/>
    <mergeCell ref="B339:B343"/>
    <mergeCell ref="C339:C343"/>
    <mergeCell ref="T339:T343"/>
    <mergeCell ref="U339:U343"/>
    <mergeCell ref="V339:V343"/>
    <mergeCell ref="W339:W343"/>
    <mergeCell ref="U334:U338"/>
    <mergeCell ref="X339:X343"/>
    <mergeCell ref="Y339:Y343"/>
    <mergeCell ref="Z339:Z343"/>
    <mergeCell ref="AA339:AA343"/>
    <mergeCell ref="AB339:AB343"/>
    <mergeCell ref="AA601:AA605"/>
    <mergeCell ref="AB601:AB605"/>
    <mergeCell ref="AA606:AA610"/>
    <mergeCell ref="AB606:AB610"/>
    <mergeCell ref="AB561:AB570"/>
    <mergeCell ref="AA571:AA575"/>
    <mergeCell ref="AB571:AB575"/>
    <mergeCell ref="AA576:AA580"/>
    <mergeCell ref="AB576:AB580"/>
    <mergeCell ref="AA581:AA585"/>
    <mergeCell ref="AB581:AB585"/>
    <mergeCell ref="AA586:AA590"/>
    <mergeCell ref="AB586:AB590"/>
    <mergeCell ref="AA591:AA595"/>
    <mergeCell ref="AB591:AB595"/>
    <mergeCell ref="AA596:AA600"/>
    <mergeCell ref="AB596:AB600"/>
    <mergeCell ref="AA494:AA498"/>
    <mergeCell ref="AB494:AB498"/>
    <mergeCell ref="B359:B363"/>
    <mergeCell ref="C359:C363"/>
    <mergeCell ref="S359:S363"/>
    <mergeCell ref="T359:T363"/>
    <mergeCell ref="V359:V363"/>
    <mergeCell ref="W359:W363"/>
    <mergeCell ref="X359:X363"/>
    <mergeCell ref="Y359:Y363"/>
    <mergeCell ref="Z359:Z363"/>
    <mergeCell ref="X354:X358"/>
    <mergeCell ref="Y354:Y358"/>
    <mergeCell ref="Z354:Z358"/>
    <mergeCell ref="AB359:AB363"/>
    <mergeCell ref="X344:X348"/>
    <mergeCell ref="Y344:Y348"/>
    <mergeCell ref="Z344:Z348"/>
    <mergeCell ref="AA344:AA348"/>
    <mergeCell ref="AB344:AB348"/>
    <mergeCell ref="S339:S348"/>
    <mergeCell ref="B349:B353"/>
    <mergeCell ref="C349:C353"/>
    <mergeCell ref="S349:S353"/>
    <mergeCell ref="T349:T353"/>
    <mergeCell ref="U349:U353"/>
    <mergeCell ref="V349:V353"/>
    <mergeCell ref="W349:W353"/>
    <mergeCell ref="X349:X353"/>
    <mergeCell ref="Y349:Y353"/>
    <mergeCell ref="Z349:Z353"/>
    <mergeCell ref="AA349:AA353"/>
    <mergeCell ref="AB349:AB353"/>
    <mergeCell ref="C8:R8"/>
    <mergeCell ref="I9:R9"/>
    <mergeCell ref="D119:D123"/>
    <mergeCell ref="E119:E123"/>
    <mergeCell ref="F119:F123"/>
    <mergeCell ref="G119:G123"/>
    <mergeCell ref="T119:T123"/>
    <mergeCell ref="U119:U123"/>
    <mergeCell ref="V119:V123"/>
    <mergeCell ref="W119:W123"/>
    <mergeCell ref="X119:X123"/>
    <mergeCell ref="Y119:Y123"/>
    <mergeCell ref="Z119:Z123"/>
    <mergeCell ref="AA119:AA123"/>
    <mergeCell ref="AB119:AB123"/>
    <mergeCell ref="A354:A358"/>
    <mergeCell ref="B354:B358"/>
    <mergeCell ref="C354:C358"/>
    <mergeCell ref="S354:S358"/>
    <mergeCell ref="T354:T358"/>
    <mergeCell ref="U354:U358"/>
    <mergeCell ref="V354:V358"/>
    <mergeCell ref="W354:W358"/>
    <mergeCell ref="AA354:AA358"/>
    <mergeCell ref="AB354:AB358"/>
    <mergeCell ref="A349:A353"/>
    <mergeCell ref="X329:X333"/>
    <mergeCell ref="Y329:Y333"/>
    <mergeCell ref="Z329:Z333"/>
    <mergeCell ref="AA334:AA338"/>
    <mergeCell ref="AA329:AA333"/>
    <mergeCell ref="AB334:AB338"/>
    <mergeCell ref="AC10:AD10"/>
    <mergeCell ref="AC17:AC21"/>
    <mergeCell ref="AD17:AD21"/>
    <mergeCell ref="AC22:AC26"/>
    <mergeCell ref="AD22:AD26"/>
    <mergeCell ref="AC27:AC31"/>
    <mergeCell ref="AD27:AD31"/>
    <mergeCell ref="AC32:AC36"/>
    <mergeCell ref="AD32:AD36"/>
    <mergeCell ref="AC37:AC41"/>
    <mergeCell ref="AD37:AD41"/>
    <mergeCell ref="AC57:AC61"/>
    <mergeCell ref="AD57:AD61"/>
    <mergeCell ref="AC64:AC68"/>
    <mergeCell ref="AD64:AD68"/>
    <mergeCell ref="A364:A368"/>
    <mergeCell ref="B364:B368"/>
    <mergeCell ref="C364:C368"/>
    <mergeCell ref="S364:S368"/>
    <mergeCell ref="T364:T368"/>
    <mergeCell ref="U364:U368"/>
    <mergeCell ref="AB364:AB368"/>
    <mergeCell ref="V364:V368"/>
    <mergeCell ref="U359:U363"/>
    <mergeCell ref="W364:W368"/>
    <mergeCell ref="X364:X368"/>
    <mergeCell ref="Y364:Y368"/>
    <mergeCell ref="Z364:Z368"/>
    <mergeCell ref="AA364:AA368"/>
    <mergeCell ref="AA359:AA363"/>
    <mergeCell ref="Q10:R10"/>
    <mergeCell ref="A359:A363"/>
    <mergeCell ref="AC69:AC73"/>
    <mergeCell ref="AD69:AD73"/>
    <mergeCell ref="AC74:AC78"/>
    <mergeCell ref="AD74:AD78"/>
    <mergeCell ref="AC79:AC83"/>
    <mergeCell ref="AD79:AD83"/>
    <mergeCell ref="AC84:AC88"/>
    <mergeCell ref="AD84:AD88"/>
    <mergeCell ref="AC89:AC93"/>
    <mergeCell ref="AD89:AD93"/>
    <mergeCell ref="AC94:AC98"/>
    <mergeCell ref="AD94:AD98"/>
    <mergeCell ref="AC99:AC103"/>
    <mergeCell ref="AD99:AD103"/>
    <mergeCell ref="AC104:AC108"/>
    <mergeCell ref="AD104:AD108"/>
    <mergeCell ref="AC109:AC113"/>
    <mergeCell ref="AD109:AD113"/>
    <mergeCell ref="AC129:AC133"/>
    <mergeCell ref="AD129:AD133"/>
    <mergeCell ref="AC134:AC138"/>
    <mergeCell ref="AD134:AD138"/>
    <mergeCell ref="AC139:AC143"/>
    <mergeCell ref="AD139:AD143"/>
    <mergeCell ref="AC144:AC148"/>
    <mergeCell ref="AD144:AD148"/>
    <mergeCell ref="AC149:AC158"/>
    <mergeCell ref="AD149:AD158"/>
    <mergeCell ref="AC159:AC173"/>
    <mergeCell ref="AD159:AD173"/>
    <mergeCell ref="AC174:AC183"/>
    <mergeCell ref="AD174:AD183"/>
    <mergeCell ref="AC184:AC198"/>
    <mergeCell ref="AD184:AD198"/>
    <mergeCell ref="AC199:AC213"/>
    <mergeCell ref="AD199:AD213"/>
    <mergeCell ref="AC214:AC223"/>
    <mergeCell ref="AD214:AD223"/>
    <mergeCell ref="AC224:AC233"/>
    <mergeCell ref="AD224:AD233"/>
    <mergeCell ref="AC234:AC238"/>
    <mergeCell ref="AD234:AD238"/>
    <mergeCell ref="AC239:AC243"/>
    <mergeCell ref="AD239:AD243"/>
    <mergeCell ref="AC244:AC248"/>
    <mergeCell ref="AD244:AD248"/>
    <mergeCell ref="AC249:AC258"/>
    <mergeCell ref="AD249:AD258"/>
    <mergeCell ref="AC259:AC263"/>
    <mergeCell ref="AD259:AD263"/>
    <mergeCell ref="AC264:AC268"/>
    <mergeCell ref="AD264:AD268"/>
    <mergeCell ref="AC269:AC273"/>
    <mergeCell ref="AD269:AD273"/>
    <mergeCell ref="AC274:AC278"/>
    <mergeCell ref="AD274:AD278"/>
    <mergeCell ref="AC279:AC283"/>
    <mergeCell ref="AD279:AD283"/>
    <mergeCell ref="AC284:AC288"/>
    <mergeCell ref="AD284:AD288"/>
    <mergeCell ref="AC289:AC293"/>
    <mergeCell ref="AD289:AD293"/>
    <mergeCell ref="AC294:AC298"/>
    <mergeCell ref="AD294:AD298"/>
    <mergeCell ref="AC299:AC303"/>
    <mergeCell ref="AD299:AD303"/>
    <mergeCell ref="AC304:AC308"/>
    <mergeCell ref="AD304:AD308"/>
    <mergeCell ref="AC309:AC313"/>
    <mergeCell ref="AD309:AD313"/>
    <mergeCell ref="AC314:AC318"/>
    <mergeCell ref="AD314:AD318"/>
    <mergeCell ref="AD524:AD528"/>
    <mergeCell ref="AC369:AC373"/>
    <mergeCell ref="AD369:AD373"/>
    <mergeCell ref="AC379:AC383"/>
    <mergeCell ref="AD379:AD383"/>
    <mergeCell ref="AD324:AD328"/>
    <mergeCell ref="AC329:AC333"/>
    <mergeCell ref="AD329:AD333"/>
    <mergeCell ref="AC334:AC338"/>
    <mergeCell ref="AD334:AD338"/>
    <mergeCell ref="AC339:AC343"/>
    <mergeCell ref="AD339:AD343"/>
    <mergeCell ref="AC344:AC348"/>
    <mergeCell ref="AD344:AD348"/>
    <mergeCell ref="AC349:AC353"/>
    <mergeCell ref="AD349:AD353"/>
    <mergeCell ref="AC354:AC358"/>
    <mergeCell ref="AD354:AD358"/>
    <mergeCell ref="AC359:AC363"/>
    <mergeCell ref="AD359:AD363"/>
    <mergeCell ref="AC616:AC620"/>
    <mergeCell ref="AD616:AD620"/>
    <mergeCell ref="AC621:AC625"/>
    <mergeCell ref="AD621:AD625"/>
    <mergeCell ref="AC631:AC635"/>
    <mergeCell ref="AD631:AD635"/>
    <mergeCell ref="AC529:AC533"/>
    <mergeCell ref="AD529:AD533"/>
    <mergeCell ref="AC536:AC540"/>
    <mergeCell ref="AD536:AD540"/>
    <mergeCell ref="AC541:AC545"/>
    <mergeCell ref="AD541:AD545"/>
    <mergeCell ref="AC546:AC550"/>
    <mergeCell ref="AD546:AD550"/>
    <mergeCell ref="AC551:AC560"/>
    <mergeCell ref="AD551:AD560"/>
    <mergeCell ref="AC561:AC570"/>
    <mergeCell ref="AD561:AD570"/>
    <mergeCell ref="AC571:AC575"/>
    <mergeCell ref="AD571:AD575"/>
    <mergeCell ref="AC576:AC580"/>
    <mergeCell ref="AD576:AD580"/>
    <mergeCell ref="AC581:AC585"/>
    <mergeCell ref="AD581:AD585"/>
    <mergeCell ref="AC114:AC118"/>
    <mergeCell ref="AD114:AD118"/>
    <mergeCell ref="A119:A123"/>
    <mergeCell ref="B119:B123"/>
    <mergeCell ref="C119:C123"/>
    <mergeCell ref="AC586:AC590"/>
    <mergeCell ref="AD586:AD590"/>
    <mergeCell ref="AC591:AC595"/>
    <mergeCell ref="AD591:AD595"/>
    <mergeCell ref="AC596:AC600"/>
    <mergeCell ref="AD596:AD600"/>
    <mergeCell ref="AC601:AC605"/>
    <mergeCell ref="AD601:AD605"/>
    <mergeCell ref="AC606:AC610"/>
    <mergeCell ref="AD606:AD610"/>
    <mergeCell ref="AC611:AC615"/>
    <mergeCell ref="AD611:AD615"/>
    <mergeCell ref="AC484:AC488"/>
    <mergeCell ref="AD484:AD488"/>
    <mergeCell ref="AC489:AC493"/>
    <mergeCell ref="AD489:AD493"/>
    <mergeCell ref="AC494:AC498"/>
    <mergeCell ref="AD494:AD498"/>
    <mergeCell ref="AC499:AC503"/>
    <mergeCell ref="AD499:AD503"/>
    <mergeCell ref="AC504:AC508"/>
    <mergeCell ref="AD504:AD508"/>
    <mergeCell ref="AC514:AC518"/>
    <mergeCell ref="AD514:AD518"/>
    <mergeCell ref="AC519:AC523"/>
    <mergeCell ref="AD519:AD523"/>
    <mergeCell ref="AC524:AC528"/>
    <mergeCell ref="AC364:AC368"/>
    <mergeCell ref="AD364:AD368"/>
    <mergeCell ref="AC319:AC323"/>
    <mergeCell ref="AD319:AD323"/>
    <mergeCell ref="AC324:AC328"/>
    <mergeCell ref="AC636:AC640"/>
    <mergeCell ref="AD636:AD640"/>
    <mergeCell ref="S8:AD8"/>
    <mergeCell ref="U9:AD9"/>
    <mergeCell ref="A52:A56"/>
    <mergeCell ref="B52:B56"/>
    <mergeCell ref="C52:C56"/>
    <mergeCell ref="D52:D56"/>
    <mergeCell ref="E52:E56"/>
    <mergeCell ref="F52:F56"/>
    <mergeCell ref="G52:G56"/>
    <mergeCell ref="A114:A118"/>
    <mergeCell ref="B114:B118"/>
    <mergeCell ref="C114:C118"/>
    <mergeCell ref="D114:D118"/>
    <mergeCell ref="E114:E118"/>
    <mergeCell ref="F114:F118"/>
    <mergeCell ref="G114:G118"/>
    <mergeCell ref="T114:T118"/>
    <mergeCell ref="U114:U118"/>
    <mergeCell ref="V114:V118"/>
    <mergeCell ref="W114:W118"/>
    <mergeCell ref="X114:X118"/>
    <mergeCell ref="Y114:Y118"/>
    <mergeCell ref="Z114:Z118"/>
    <mergeCell ref="AA114:AA118"/>
    <mergeCell ref="AB114:AB118"/>
    <mergeCell ref="AC119:AC123"/>
    <mergeCell ref="AD119:AD123"/>
    <mergeCell ref="A124:A128"/>
    <mergeCell ref="B124:B128"/>
    <mergeCell ref="C124:C128"/>
    <mergeCell ref="D124:D128"/>
    <mergeCell ref="E124:E128"/>
    <mergeCell ref="F124:F128"/>
    <mergeCell ref="G124:G128"/>
    <mergeCell ref="T124:T128"/>
    <mergeCell ref="U124:U128"/>
    <mergeCell ref="V124:V128"/>
    <mergeCell ref="W124:W128"/>
    <mergeCell ref="X124:X128"/>
    <mergeCell ref="Y124:Y128"/>
    <mergeCell ref="Z124:Z128"/>
    <mergeCell ref="AA124:AA128"/>
    <mergeCell ref="AB124:AB128"/>
    <mergeCell ref="AC124:AC128"/>
    <mergeCell ref="AD124:AD128"/>
    <mergeCell ref="A439:A443"/>
    <mergeCell ref="B439:B443"/>
    <mergeCell ref="C439:C443"/>
    <mergeCell ref="S439:S443"/>
    <mergeCell ref="T439:T443"/>
    <mergeCell ref="U439:U443"/>
    <mergeCell ref="V439:V443"/>
    <mergeCell ref="W439:W443"/>
    <mergeCell ref="X439:X443"/>
    <mergeCell ref="Y439:Y443"/>
    <mergeCell ref="Z439:Z443"/>
    <mergeCell ref="AA439:AA443"/>
    <mergeCell ref="AB439:AB443"/>
    <mergeCell ref="AC439:AC443"/>
    <mergeCell ref="AD439:AD443"/>
    <mergeCell ref="A444:A448"/>
    <mergeCell ref="B444:B448"/>
    <mergeCell ref="C444:C448"/>
    <mergeCell ref="S444:S448"/>
    <mergeCell ref="T444:T448"/>
    <mergeCell ref="U444:U448"/>
    <mergeCell ref="V444:V448"/>
    <mergeCell ref="W444:W448"/>
    <mergeCell ref="X444:X448"/>
    <mergeCell ref="Y444:Y448"/>
    <mergeCell ref="Z444:Z448"/>
    <mergeCell ref="AA444:AA448"/>
    <mergeCell ref="AB444:AB448"/>
    <mergeCell ref="AC444:AC448"/>
    <mergeCell ref="AD444:AD448"/>
    <mergeCell ref="A449:A453"/>
    <mergeCell ref="B449:B453"/>
    <mergeCell ref="C449:C453"/>
    <mergeCell ref="S449:S453"/>
    <mergeCell ref="T449:T453"/>
    <mergeCell ref="U449:U453"/>
    <mergeCell ref="V449:V453"/>
    <mergeCell ref="W449:W453"/>
    <mergeCell ref="X449:X453"/>
    <mergeCell ref="Y449:Y453"/>
    <mergeCell ref="Z449:Z453"/>
    <mergeCell ref="AA449:AA453"/>
    <mergeCell ref="AB449:AB453"/>
    <mergeCell ref="AC449:AC453"/>
    <mergeCell ref="AD449:AD453"/>
    <mergeCell ref="A454:A458"/>
    <mergeCell ref="B454:B458"/>
    <mergeCell ref="C454:C458"/>
    <mergeCell ref="S454:S458"/>
    <mergeCell ref="T454:T458"/>
    <mergeCell ref="U454:U458"/>
    <mergeCell ref="V454:V458"/>
    <mergeCell ref="W454:W458"/>
    <mergeCell ref="X454:X458"/>
    <mergeCell ref="Y454:Y458"/>
    <mergeCell ref="Z454:Z458"/>
    <mergeCell ref="AA454:AA458"/>
    <mergeCell ref="AB454:AB458"/>
    <mergeCell ref="AC454:AC458"/>
    <mergeCell ref="AD454:AD458"/>
    <mergeCell ref="A459:A463"/>
    <mergeCell ref="B459:B463"/>
    <mergeCell ref="C459:C463"/>
    <mergeCell ref="S459:S463"/>
    <mergeCell ref="T459:T463"/>
    <mergeCell ref="U459:U463"/>
    <mergeCell ref="V459:V463"/>
    <mergeCell ref="W459:W463"/>
    <mergeCell ref="X459:X463"/>
    <mergeCell ref="Y459:Y463"/>
    <mergeCell ref="Z459:Z463"/>
    <mergeCell ref="AA459:AA463"/>
    <mergeCell ref="AB459:AB463"/>
    <mergeCell ref="AC459:AC463"/>
    <mergeCell ref="AD459:AD463"/>
    <mergeCell ref="A464:A468"/>
    <mergeCell ref="B464:B468"/>
    <mergeCell ref="C464:C468"/>
    <mergeCell ref="S464:S468"/>
    <mergeCell ref="T464:T468"/>
    <mergeCell ref="U464:U468"/>
    <mergeCell ref="V464:V468"/>
    <mergeCell ref="W464:W468"/>
    <mergeCell ref="X464:X468"/>
    <mergeCell ref="Y464:Y468"/>
    <mergeCell ref="Z464:Z468"/>
    <mergeCell ref="AA464:AA468"/>
    <mergeCell ref="AB464:AB468"/>
    <mergeCell ref="AC464:AC468"/>
    <mergeCell ref="AD464:AD468"/>
    <mergeCell ref="A469:A473"/>
    <mergeCell ref="B469:B473"/>
    <mergeCell ref="C469:C473"/>
    <mergeCell ref="S469:S473"/>
    <mergeCell ref="T469:T473"/>
    <mergeCell ref="U469:U473"/>
    <mergeCell ref="V469:V473"/>
    <mergeCell ref="W469:W473"/>
    <mergeCell ref="X469:X473"/>
    <mergeCell ref="Y469:Y473"/>
    <mergeCell ref="Z469:Z473"/>
    <mergeCell ref="AA469:AA473"/>
    <mergeCell ref="AB469:AB473"/>
    <mergeCell ref="AC469:AC473"/>
    <mergeCell ref="AD469:AD473"/>
    <mergeCell ref="A474:A478"/>
    <mergeCell ref="B474:B478"/>
    <mergeCell ref="C474:C478"/>
    <mergeCell ref="S474:S478"/>
    <mergeCell ref="T474:T478"/>
    <mergeCell ref="U474:U478"/>
    <mergeCell ref="V474:V478"/>
    <mergeCell ref="W474:W478"/>
    <mergeCell ref="X474:X478"/>
    <mergeCell ref="Y474:Y478"/>
    <mergeCell ref="Z474:Z478"/>
    <mergeCell ref="AA474:AA478"/>
    <mergeCell ref="AB474:AB478"/>
    <mergeCell ref="AC474:AC478"/>
    <mergeCell ref="AD474:AD478"/>
    <mergeCell ref="S42:S56"/>
    <mergeCell ref="T42:T56"/>
    <mergeCell ref="U42:U56"/>
    <mergeCell ref="V42:V56"/>
    <mergeCell ref="W42:W56"/>
    <mergeCell ref="X42:X56"/>
    <mergeCell ref="Y42:Y56"/>
    <mergeCell ref="Z42:Z56"/>
    <mergeCell ref="AA42:AA56"/>
    <mergeCell ref="AB42:AB56"/>
    <mergeCell ref="AC42:AC56"/>
    <mergeCell ref="AD42:AD56"/>
    <mergeCell ref="S114:S118"/>
    <mergeCell ref="S119:S123"/>
    <mergeCell ref="S124:S128"/>
    <mergeCell ref="A535:AD535"/>
    <mergeCell ref="A534:AD534"/>
    <mergeCell ref="A479:A483"/>
    <mergeCell ref="B479:B483"/>
    <mergeCell ref="C479:C483"/>
    <mergeCell ref="S479:S483"/>
    <mergeCell ref="T479:T483"/>
    <mergeCell ref="U479:U483"/>
    <mergeCell ref="V479:V483"/>
    <mergeCell ref="W479:W483"/>
    <mergeCell ref="X479:X483"/>
    <mergeCell ref="Y479:Y483"/>
    <mergeCell ref="Z479:Z483"/>
    <mergeCell ref="AA479:AA483"/>
    <mergeCell ref="AB479:AB483"/>
    <mergeCell ref="AC479:AC483"/>
    <mergeCell ref="AD479:AD483"/>
  </mergeCells>
  <printOptions horizontalCentered="1"/>
  <pageMargins left="0.11811023622047245" right="0.11811023622047245" top="0.35433070866141736" bottom="0.35433070866141736" header="0.11811023622047245" footer="0.19685039370078741"/>
  <pageSetup paperSize="9" scale="37" fitToHeight="6" orientation="landscape" r:id="rId1"/>
  <rowBreaks count="5" manualBreakCount="5">
    <brk id="118" max="29" man="1"/>
    <brk id="293" max="29" man="1"/>
    <brk id="363" max="29" man="1"/>
    <brk id="438" max="29" man="1"/>
    <brk id="533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"/>
  <sheetViews>
    <sheetView workbookViewId="0">
      <selection activeCell="H36" sqref="H36"/>
    </sheetView>
  </sheetViews>
  <sheetFormatPr defaultColWidth="9.140625" defaultRowHeight="15"/>
  <sheetData>
    <row r="1" spans="1:12" s="1" customFormat="1">
      <c r="A1"/>
      <c r="B1"/>
      <c r="C1"/>
      <c r="D1"/>
      <c r="E1"/>
      <c r="F1"/>
      <c r="G1"/>
      <c r="H1"/>
      <c r="I1"/>
      <c r="J1"/>
      <c r="K1"/>
      <c r="L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Лист1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2024-05-30T08:14:13Z</cp:lastPrinted>
  <dcterms:created xsi:type="dcterms:W3CDTF">2021-04-27T05:14:32Z</dcterms:created>
  <dcterms:modified xsi:type="dcterms:W3CDTF">2024-05-30T08:14:41Z</dcterms:modified>
</cp:coreProperties>
</file>