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9440" windowHeight="12540" tabRatio="703"/>
  </bookViews>
  <sheets>
    <sheet name="пр.3" sheetId="4" r:id="rId1"/>
    <sheet name="Лист1" sheetId="5" r:id="rId2"/>
  </sheets>
  <calcPr calcId="125725"/>
</workbook>
</file>

<file path=xl/calcChain.xml><?xml version="1.0" encoding="utf-8"?>
<calcChain xmlns="http://schemas.openxmlformats.org/spreadsheetml/2006/main">
  <c r="G138" i="4"/>
  <c r="J102"/>
  <c r="H102"/>
  <c r="L101"/>
  <c r="G101"/>
  <c r="G100"/>
  <c r="J93"/>
  <c r="H93"/>
  <c r="G89"/>
  <c r="L92"/>
  <c r="G92"/>
  <c r="M92" s="1"/>
  <c r="M91"/>
  <c r="L91"/>
  <c r="G91"/>
  <c r="L90"/>
  <c r="G90"/>
  <c r="L89"/>
  <c r="L88"/>
  <c r="G88"/>
  <c r="L87"/>
  <c r="G87"/>
  <c r="L86"/>
  <c r="M86" s="1"/>
  <c r="G86"/>
  <c r="L85"/>
  <c r="G85"/>
  <c r="L84"/>
  <c r="G84"/>
  <c r="L83"/>
  <c r="G83"/>
  <c r="L82"/>
  <c r="G82"/>
  <c r="L81"/>
  <c r="G81"/>
  <c r="L80"/>
  <c r="G80"/>
  <c r="L79"/>
  <c r="G79"/>
  <c r="L78"/>
  <c r="G78"/>
  <c r="G73"/>
  <c r="I45"/>
  <c r="I53"/>
  <c r="I93"/>
  <c r="I102"/>
  <c r="I110"/>
  <c r="I130"/>
  <c r="I139"/>
  <c r="I151"/>
  <c r="K45"/>
  <c r="K53"/>
  <c r="K93"/>
  <c r="K102"/>
  <c r="K110"/>
  <c r="K130"/>
  <c r="K139"/>
  <c r="K151"/>
  <c r="L44"/>
  <c r="L43"/>
  <c r="L42"/>
  <c r="J45"/>
  <c r="H45"/>
  <c r="G44"/>
  <c r="G43"/>
  <c r="G42"/>
  <c r="M101" l="1"/>
  <c r="M90"/>
  <c r="M89"/>
  <c r="M88"/>
  <c r="M87"/>
  <c r="M85"/>
  <c r="M84"/>
  <c r="M83"/>
  <c r="M82"/>
  <c r="M81"/>
  <c r="M80"/>
  <c r="M79"/>
  <c r="M78"/>
  <c r="M43"/>
  <c r="M42"/>
  <c r="M44"/>
  <c r="N49" s="1"/>
  <c r="L77"/>
  <c r="G77"/>
  <c r="L76"/>
  <c r="G76"/>
  <c r="L75"/>
  <c r="G75"/>
  <c r="L74"/>
  <c r="G74"/>
  <c r="L73"/>
  <c r="L72"/>
  <c r="G72"/>
  <c r="L71"/>
  <c r="G71"/>
  <c r="L70"/>
  <c r="G70"/>
  <c r="L69"/>
  <c r="G69"/>
  <c r="L68"/>
  <c r="G68"/>
  <c r="L27"/>
  <c r="L25"/>
  <c r="G137"/>
  <c r="F177"/>
  <c r="F174"/>
  <c r="F173"/>
  <c r="F171"/>
  <c r="F169"/>
  <c r="F167"/>
  <c r="F166"/>
  <c r="F165"/>
  <c r="G99"/>
  <c r="L100"/>
  <c r="M100" s="1"/>
  <c r="L99"/>
  <c r="L67"/>
  <c r="L66"/>
  <c r="L65"/>
  <c r="L64"/>
  <c r="L63"/>
  <c r="L62"/>
  <c r="L61"/>
  <c r="L60"/>
  <c r="G67"/>
  <c r="G66"/>
  <c r="G65"/>
  <c r="G64"/>
  <c r="G63"/>
  <c r="G62"/>
  <c r="G61"/>
  <c r="G60"/>
  <c r="L148"/>
  <c r="M148" s="1"/>
  <c r="L147"/>
  <c r="G149"/>
  <c r="G148"/>
  <c r="G147"/>
  <c r="J151"/>
  <c r="L150"/>
  <c r="G150"/>
  <c r="L146"/>
  <c r="G146"/>
  <c r="J139"/>
  <c r="H139"/>
  <c r="L138"/>
  <c r="M138" s="1"/>
  <c r="L137"/>
  <c r="H130"/>
  <c r="G127"/>
  <c r="J110"/>
  <c r="H110"/>
  <c r="G109"/>
  <c r="M109" s="1"/>
  <c r="J53"/>
  <c r="H53"/>
  <c r="G52"/>
  <c r="M52" s="1"/>
  <c r="G28"/>
  <c r="G27"/>
  <c r="M27" s="1"/>
  <c r="G25"/>
  <c r="L127"/>
  <c r="M127" s="1"/>
  <c r="G126"/>
  <c r="G24"/>
  <c r="H151"/>
  <c r="L149"/>
  <c r="M149" s="1"/>
  <c r="J130"/>
  <c r="L126"/>
  <c r="M99" l="1"/>
  <c r="M66"/>
  <c r="M64"/>
  <c r="M63"/>
  <c r="M62"/>
  <c r="M150"/>
  <c r="F178"/>
  <c r="M137"/>
  <c r="M75"/>
  <c r="M71"/>
  <c r="M68"/>
  <c r="M72"/>
  <c r="M76"/>
  <c r="M67"/>
  <c r="M65"/>
  <c r="M25"/>
  <c r="N31" s="1"/>
  <c r="M126"/>
  <c r="N134" s="1"/>
  <c r="N155" s="1"/>
  <c r="M77"/>
  <c r="M69"/>
  <c r="M74"/>
  <c r="M61"/>
  <c r="M70"/>
  <c r="M147"/>
  <c r="M146"/>
  <c r="N154" s="1"/>
  <c r="M60"/>
  <c r="M73"/>
  <c r="N32" l="1"/>
  <c r="N156"/>
</calcChain>
</file>

<file path=xl/sharedStrings.xml><?xml version="1.0" encoding="utf-8"?>
<sst xmlns="http://schemas.openxmlformats.org/spreadsheetml/2006/main" count="430" uniqueCount="169">
  <si>
    <t>№ п/п</t>
  </si>
  <si>
    <t>Наименование ожидаемого результата реализации муниципальной программы (подпрограммы)</t>
  </si>
  <si>
    <t>Единица измерения</t>
  </si>
  <si>
    <t>План</t>
  </si>
  <si>
    <t>Факт</t>
  </si>
  <si>
    <t>Наименование</t>
  </si>
  <si>
    <t>Значение</t>
  </si>
  <si>
    <t>x</t>
  </si>
  <si>
    <t>Наименование ведомственной целевой программы (далее - ВЦП)/основного мероприятия (далее - ОМ)</t>
  </si>
  <si>
    <t>Целевой индикатор реализации мероприятия муниципальной программы в рамках соответствующих ВЦП/ОМ (далее соответственно - целевой индикатор, мероприятие)</t>
  </si>
  <si>
    <t>Объем финансирования мероприятия, рублей</t>
  </si>
  <si>
    <t>Эффек-тив-ность реализации ВЦП/ОМ/под-программы муниципаль-ной программы (далее - подпрограмма)/ муниципаль-ной программы &lt;5&gt; (процентов)</t>
  </si>
  <si>
    <t>В том числе неисполненные обязательства года, предшествующего отчетному</t>
  </si>
  <si>
    <t>Неисполненные обязательства отчетного года</t>
  </si>
  <si>
    <t>ВЦП</t>
  </si>
  <si>
    <t>Мероприятия, за исключением мероприятий в рамках деятельности субъектов бюджетного планирования, связанной с осуществлением функций руководства и управления в сфере установленных функций</t>
  </si>
  <si>
    <t>Мероприя-тие 1</t>
  </si>
  <si>
    <t>Целевой индика-тор</t>
  </si>
  <si>
    <t>Мероприятия в рамках деятельности субъектов бюджетного планирования, связанной с осуществлением функций руководства и управления в сфере установленных функций</t>
  </si>
  <si>
    <t>Мероприятие 1</t>
  </si>
  <si>
    <t>Целевой индикатор</t>
  </si>
  <si>
    <t>РАСЧЕТ</t>
  </si>
  <si>
    <t>муниципальной программы:</t>
  </si>
  <si>
    <t>1. Расчет эффективности реализации муниципальной программы по целевым индикаторам реализации мероприятий</t>
  </si>
  <si>
    <t>Значение ожидаемого результата реализации муниципальной программы (подпрограммы)</t>
  </si>
  <si>
    <t>(подпрограмм):</t>
  </si>
  <si>
    <t>(наименование муниципальной программы)</t>
  </si>
  <si>
    <t>х</t>
  </si>
  <si>
    <t>оценки эффективности реализации муниципальной программы Азовского немецкого национального муниципального района Омской области</t>
  </si>
  <si>
    <t>%</t>
  </si>
  <si>
    <t>единиц</t>
  </si>
  <si>
    <t>процент</t>
  </si>
  <si>
    <t>Степень достижения планового значения ожидаемого результата реализации муниципальной программы (подпрограммы) гр.6=гр.5/гр.4</t>
  </si>
  <si>
    <t>Эффективность реализации ВЦП</t>
  </si>
  <si>
    <t>Степень достижения значения целевого индикатора (единиц) гр.7=гр.6/гр.5</t>
  </si>
  <si>
    <t>Уро-вень финан-сового обеспе-чения мероп-риятия (еди-ниц) графа 12 = (графа 10 - графа 9 + графа 11) / (графа 8 - графа 9)</t>
  </si>
  <si>
    <t>Эффек-тив-ность реализации мероп-риятия (еди-ниц)        графа 13 = графа 7 / графа 12</t>
  </si>
  <si>
    <t>Ожидаемые результаты реализации муниципальной программы</t>
  </si>
  <si>
    <t>Итоговая степень достижения плановых значений ожидаемых результатов реализации муниципальной программы</t>
  </si>
  <si>
    <t>2. Расчет степени достижения плановых значений ожидаемых результатов реализации муниципальной программы</t>
  </si>
  <si>
    <t>Доля граждан района, участвующих в профилактических мероприятиях, направленных на обеспечение безопасности при возникновении чрезвычайных ситуаций</t>
  </si>
  <si>
    <t>Степень реализации мероприятия</t>
  </si>
  <si>
    <t xml:space="preserve">«Создание благоприятных условий для жизнедеятельности населения Азовского немецкого национального муниципального района Омской области» </t>
  </si>
  <si>
    <t>Подпрограмма 1.  «Развитие жилищного строительства на территории Азовского немецкого национального муниципального района Омской области»</t>
  </si>
  <si>
    <t xml:space="preserve">Основное мероприятие 1 -  Создание условий для обеспечения граждан доступным и комфортным жильем в Азовском немецком национальном муниципальном районе Омской области </t>
  </si>
  <si>
    <t xml:space="preserve">Мероприятие 1 -  Предоставление гражданам социальных выплат на строительство (реконструкцию) индивидуального жилья </t>
  </si>
  <si>
    <t>Мероприятие 2 Предоставление молодым семьям социальных выплат на строительство  и приобретение жилья, в том числе на уплату первоначального взноса при получении жилищного кредита, в том числе ипотечного или жилищного займа на строительство индивидуального жилого дома или приобретение жилого помещения</t>
  </si>
  <si>
    <t>Количество молодых семей - участников подпрограммы, которым при рождении (усыновлении) 1 ребенка предоставлена дополнительная социальная выплата в размере не менее чем 5 процентов расчетной (средней) стоимости жилья</t>
  </si>
  <si>
    <t xml:space="preserve">Мероприятие 3: Предоставление молодым семьям участникам подпрограммы при рождении (усыновлении) 1 ребёнка дополнительной социальной выплаты в размере не менее чем 5 процентов расчётной (средней) стоимости жилья </t>
  </si>
  <si>
    <t>Мероприятие 4: Осуществление капитального и текущего ремонта домов муниципального специализированного жилищного фонда Азовского немецкого национального муниципального района Омской области</t>
  </si>
  <si>
    <t>Площадь многоквартирных домов, в отношении которых произведен текущий ремонт</t>
  </si>
  <si>
    <t>тыс. кв.м</t>
  </si>
  <si>
    <t xml:space="preserve">Подпрограмма 2.  «Развитие социальной и коммунальной инфраструктуры Азовского немецкого национального муниципального района Омской области» </t>
  </si>
  <si>
    <t>Основное мероприятие 1: Развитие социальной инфраструктуры</t>
  </si>
  <si>
    <t>Основное мероприяти 2: Благоустройство общественных территорий населенных пунктов Азовского ННМР Омской области</t>
  </si>
  <si>
    <t>Мероприятие 1: Благоустройство территории прилегающей к ул.1 Мая  с.Азово</t>
  </si>
  <si>
    <t>Количество общественных территорий, на которых выполнены работы по благоустройству</t>
  </si>
  <si>
    <t>Основное мероприятие 3: Развитие коммунальной инфраструктуры</t>
  </si>
  <si>
    <t>Мероприятие 9: Приобретение, содержание и обслуживание муниципального имущества Азовского немецкого национального муниципального района Омской области</t>
  </si>
  <si>
    <t>км</t>
  </si>
  <si>
    <t>Мероприятие 11: Строительство водопровода от ул. Заготзерно до ул. Восточная в с. Азово Азовского немецкого национального муниципального района Омской области</t>
  </si>
  <si>
    <t>Количество введенного в эксплуатацию  внутрипоселкового водопровода</t>
  </si>
  <si>
    <t>Мероприятие 15: Финансовое обеспечение затрат, связанных с погашением задолженности перед поставщиками топливно- энергетических ресурсов организациями коммунального комплекса, осуществляющим регулируемый вид деятельности в сфере теплоснабжения на территории Азовского немецкого национального муниципального района Омской области</t>
  </si>
  <si>
    <t>Мероприятие 17: Иные межбюджетные трансферты бюджетам сельских поселений из бюджета муниципального района на организацию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</si>
  <si>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Основное мероприятие 4: Формирование документов территориального планирования и подготовка документации по планировке территории</t>
  </si>
  <si>
    <t>Мероприятие 1: 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</si>
  <si>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Уровень обеспеченности поселений Азовского немецкого национального муниципального района Омской области актуальными генеральными планами, правилами землепользования и застройки, включая локументацию для внесения сведений о границах населенных пунктов и границах территориальных зон в Единый государственный реестр недвижимости</t>
  </si>
  <si>
    <t>Основное мероприятие 5: Энергосбережение и повышение энергетической эффективности.</t>
  </si>
  <si>
    <t>Мероприятие 1: Реализация мероприятий, направленных на энергосбережение и повышение энергетической эффективности.</t>
  </si>
  <si>
    <t>Количество проведенных энергетических обследований объектов системы коммунальной инфраструктуры в сфере теплоснабжения</t>
  </si>
  <si>
    <t>Основное мероприятие 1: Организация деятельности  в сфере дорожного хозяйства</t>
  </si>
  <si>
    <t>Протяженность автомобильных дорог местного значениявне вне границ населенных пунктов в границах муниципального района, подлежащих содержанию</t>
  </si>
  <si>
    <t>тыс.км</t>
  </si>
  <si>
    <t>Протяженность построенных автомобильных дорог</t>
  </si>
  <si>
    <t>Площадь автомобильных дорог с твердым покрытием, в отношении которых произведен капитальный ремонт, ремонт</t>
  </si>
  <si>
    <t>тыс.кв.м</t>
  </si>
  <si>
    <t>Объем пассажирских перевозок автомобильным транспортом по регулируемым тарифам, установленным с учетом бюджетных ассигнований на выполнение работ, связанных с осуществлением регулярных перевозок автомобильным транспортом по регулируемым тарифам по муниципальным маршрутам</t>
  </si>
  <si>
    <t>млн. пассажиров</t>
  </si>
  <si>
    <t>Основное мероприятие 3: Капитальный ремонт, ремонт автомобильных дорог общего пользования местного значения в поселениях</t>
  </si>
  <si>
    <t>Мероприятие 1: Обеспечение доступности транспортных услуг путем заключения муниципальных контрактов на выполнение работ, связанных с осуществлением регулярных перевозок автомобильным транспортом по регулируемым тарифам по муниципальным маршрутам на территории Азовского немецкого национального муниципального района Омской области</t>
  </si>
  <si>
    <t>Мероприятие 1: Ремонт автомобильной дороги по ул. Садовая в д. Поповка Азовского немецкого национального муниципального района  Омской области</t>
  </si>
  <si>
    <t>Площадь отремонтированного участка автомобильной дороги</t>
  </si>
  <si>
    <t>кв.м</t>
  </si>
  <si>
    <t>Мероприятие 2: Ремонт автомобильной дороги по ул. Садовая на участке от дома №64 по ул. Пионерская до площади Возрождения, с. Азово Азовского немецкого национального муниципального района  Омской области</t>
  </si>
  <si>
    <t>Мероприятие 3: Ремонт автомобильной дороги по ул. Рабочая на участке от дома №2А/1 до дома №74/2, с. Азово Азовского немецкого национального муниципального района  Омской области</t>
  </si>
  <si>
    <t>Мероприятие 4: Ремонт автомобильной дороги по ул. Победа на участке от дома №33 по ул. Рабочая до дома №21/2 по ул. Победа, с. Азово Азовского немецкого национального муниципального района  Омской области</t>
  </si>
  <si>
    <t>Мероприятие 5: Ремонт автомобильной дороги по ул. Советская в с. Азово Азовского ННМР Омской области</t>
  </si>
  <si>
    <t>Количество семей, получивших государственную поддержку при строительстве индивидуальных жилых домов</t>
  </si>
  <si>
    <t>количество семей</t>
  </si>
  <si>
    <t>Эффективность реализации ОМ «Создание условий для обеспечения граждан доступным и комфортным жильем в Азовском немецком национальном муниципальном районе Омской области»</t>
  </si>
  <si>
    <t>Эффективность реализации ОМ «Развитие социальной инфраструктуры»</t>
  </si>
  <si>
    <t>Эффективность реализации ОМ «Благоустройство общественных территорий населенных пунктов Азовского ННМР Омской области»</t>
  </si>
  <si>
    <t>Эффективность реализации ОМ «Развитие коммунальной инфраструктуры»</t>
  </si>
  <si>
    <t>Эффективность реализации ОМ «Формирование документов территориального планирования и подготовка документации по планировке территории»</t>
  </si>
  <si>
    <t>Эффективность реализации ОМ «Энергосбережение и повышение энергетической эффективности»</t>
  </si>
  <si>
    <t xml:space="preserve">Подпрограмма 3.  «Модернизация, развитие автомобильных дорог, организация транспортного обслуживания населения в Азовском немецком национальном муниципальном районе Омской области» </t>
  </si>
  <si>
    <t>Мероприятие 1. Содержание автомобильных дорог местного значения вне границ населенных пунктов в границах муниципального района</t>
  </si>
  <si>
    <t>Мероприятие 2. Строительство автомобильной дороги к сельскохозяйственному объекту — животноводческая ферма в д. Роза Долина Азовского ННМР Омской области</t>
  </si>
  <si>
    <t>Мероприятие 3. Строительство автомобильной дороги к сельскохозяйственному объекту — животноводческая ферма в с. Александровка Азовского немецкого национального муниципального района Омской области</t>
  </si>
  <si>
    <t>Мероприятие 4: Капитальный ремонт, ремонт автомобильных дорог общего пользования местного значения в Азовском немецком национальном муниципальном районе Омской области</t>
  </si>
  <si>
    <t xml:space="preserve">Эффективность реализации ОМ «Организация деятельности  в сфере дорожного хозяйства» </t>
  </si>
  <si>
    <t xml:space="preserve">Эффективность реализации подпрограммы № 2 «Развитие социальной и коммунальной инфраструктуры Азовского немецкого национального муниципального района Омской области» </t>
  </si>
  <si>
    <t xml:space="preserve">Эффективность реализации ОМ «Создание условий для предоставления транспортных услуг населению и организация транспортного обслуживания населения  Азовского немецкого национального муниципального района Омской области </t>
  </si>
  <si>
    <t xml:space="preserve">Основное мероприятие 2: Создание условий для предоставления транспортных услуг населению и организация транспортного обслуживания населения  Азовского немецкого национального муниципального района Омской области </t>
  </si>
  <si>
    <t>Эффективность реализации ОМ «Капитальный ремонт, ремонт автомобильных дорог общего пользования местного значения в поселениях »</t>
  </si>
  <si>
    <t xml:space="preserve">Эффективность реализации подпрограммы № 3 «Модернизация, развитие автомобильных дорог, организация транспортного обслуживания населения в Азовском немецком национальном муниципальном районе Омской области» </t>
  </si>
  <si>
    <t xml:space="preserve">Эффективность реализации муниципальной программы «Создание благоприятных условий для жизнедеятельности населения Азовского немецкого национального муниципального района Омской области»по целевым индикаторам </t>
  </si>
  <si>
    <t xml:space="preserve">Эффективность реализации подпрограммы № 1 «Развитие жилищного строительства на территории Азовского немецкого национального муниципального района Омской области» </t>
  </si>
  <si>
    <t>Программа «Создание благоприятных условий для жизнедеятельности населения  Азовского немецкого национального муниципального района Омской области»</t>
  </si>
  <si>
    <t>Общая площадь жилых помещений, приходящаяся в среднем на одного жителя Азовского немецкого национального муниципального района Омской области</t>
  </si>
  <si>
    <t>Увеличение доли котельных находящихся в собственности Азовского немецкого национального муниципального района Омской области, в которых проведены мероприятия по модернизации и строительству</t>
  </si>
  <si>
    <t>Обеспеченность населенных пунктов (поселений) Азовского немецкого национального муниципального района Омской области регулярным транспортным сообщением автомобильным транспортом</t>
  </si>
  <si>
    <t>Ожидаемые результаты реализации Подпрограммы 1: «Развитие жилищного строительства на территории Азовского немецкого национального муниципального района Омской области»</t>
  </si>
  <si>
    <t>Годовой объем ввода жилья в эксплуатацию</t>
  </si>
  <si>
    <t>Ожидаемые результаты реализации Подпрограммы 2: «Развитие социальной и коммунальной инфраструктуры Азовского немецкого национального муниципального района Омской области»</t>
  </si>
  <si>
    <t>Доля  общеобразовательных организаций, находящихся в помещениях соответствующих современным требованиям, предъявляемым к организации обучения</t>
  </si>
  <si>
    <t xml:space="preserve">Достичь удельного расхода топливно-энергетических ресурсов на выработку тепловой энергии в котельных </t>
  </si>
  <si>
    <t>тыс.т.у.т</t>
  </si>
  <si>
    <t>Количество муниципальных образований Омской области, обеспеченных утвержденными генеральными планами для повышения инвестиционной привлекательности территорий, эффективного использования территории и снижения административных барьеров</t>
  </si>
  <si>
    <t>Повышение уровня  информированности населения через публикации в СМИ, на сайте муниципального образования, проведении мероприятий об эффективности мероприятий по энергосбережению в быту и на производстве, в единицах</t>
  </si>
  <si>
    <t>Ожидаемые результаты реализации Подпрограммы 3: «Модернизация, развитие автомобильных дорог, организация транспортного обслуживания населения в Азовском немецком национальном районе Омской области»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</si>
  <si>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</t>
  </si>
  <si>
    <t>Сохранение муниципальных маршрутов регулярных перевозок на территории Азовского немецкого национального муниципального района Омской области</t>
  </si>
  <si>
    <t>Количество приобретенного оборудования</t>
  </si>
  <si>
    <t>Количество приобретенной продукции</t>
  </si>
  <si>
    <t>м</t>
  </si>
  <si>
    <t>Мероприятие 3: Подготовка документации по планировке территории - проектов планировки территории, проектов межевания территории, в том числе предусматривающих размещение линейных объектов</t>
  </si>
  <si>
    <t>Мероприятие 22: Приобретение, содержание и обслуживание муниципального имущества  Азовского немецкого национального муниципального района Омской области</t>
  </si>
  <si>
    <t>Мероприятие 31: Предоставление субсидий юридическим лицам Азовского немецкого национального муниципального района Омской области на возмещение части затрат, связанных с оказанием услуг по теплоснабжению на территории Азовского немецкого национального муниципального района Омской области</t>
  </si>
  <si>
    <t>Количество муниципальных предприятий Азовского немецкого национального муниципального района Омской области, осуществляющих регулируемый вид деятельности в сфере теплоснабжения на территории Азовского немецкого национального муниципального района Омской области и эксплуатирующие муниципальное имущество, переданное в хозяйственное ведение, которым оказана поддержка</t>
  </si>
  <si>
    <t>Мероприятие 33: Предоставление субсидий юридическим лицам Азовского немецкого национального муниципального района Омской области на финансовое обеспечение части затрат, связанных с обеспечением бесперебойного функционирования объектов жилищно-коммунального комплекса на территории Азовского немецкого национального муниципального района Омской области</t>
  </si>
  <si>
    <t>Обеспечение бесперебойного функционирования объектов жилищно-коммунального комплекса на территории Азовского немецкого национального муниципального района Омской области</t>
  </si>
  <si>
    <t>Мероприятие 35: Приобретение трубной продукции водохозяйственного назначения для водопроводных сетей а. Тулумбай Азовского немецкого национального муниципального района Омской области</t>
  </si>
  <si>
    <t>за 2023 год</t>
  </si>
  <si>
    <t>Мероприятие 6: Предоставление денежной выплаты гражданам, имеющим трех и более детей, зарегистрированным в качестве многодетной семьи, взамен бесплатного предоставления в собственность земельных участков для индивидуального жилищного строительства, расположенных на территории Омской области</t>
  </si>
  <si>
    <t>Мероприятие 5: Иные межбюджетные трансферты в целях совместного финансирования расходных обязательств, возникших при выполнении полномочий органов местного самоуправления поселений по вопросам местного значения поселений (организация благоустройства территории поселения)</t>
  </si>
  <si>
    <t>Мероприятие 6: Иные межбюджетные трансферты в целях совместного финансирования расходных обязательств, возникших при выполнении полномочий органов местного самоуправления поселений по вопросам местного значения поселений (создание условий для организации досуга и обеспечения жителей поселения услугами организаций культуры)</t>
  </si>
  <si>
    <t>Мероприятие 7: Иные межбюджетные трансферты в целях совместного финансирования расходных обязательств, возникших при выполнении полномочий органов местного самоуправления поселений по вопросам местного значения поселений (обслуживание и содержание муниципального имущества)</t>
  </si>
  <si>
    <t>Мероприятие 13: Приобретение и установка резервного источника электроснабжения для котельной, расположенной по адресу: Омская область, Азовский немецкий национальный р-н, с. Цветнополье, ул.Кирова, д. 109 а</t>
  </si>
  <si>
    <t>Доля котельных, обеспеченных резервными источниками электроснабжения</t>
  </si>
  <si>
    <t>ед</t>
  </si>
  <si>
    <t>Мероприятие 37: Реконструкция котельной с переводом на газ в с. Звонарев Кут Азовского ННМР Омской области</t>
  </si>
  <si>
    <t>Мероприятие 40: Реконструкция котельной с переводом на газ в с. Цветнополье Азовского ННМР Омской области</t>
  </si>
  <si>
    <t>Мероприятие 46: Строительство водопроводных сетей до аула Тулумбай Азовского ННМР Омской области</t>
  </si>
  <si>
    <t>Мероприятие 47: Приобретение и установка резервного источника электроснабжения для котельной, расположенной по адресу: Омская область, Азовский немецкий национальный р-н, с. Пришиб, ул. Центральная, 37а</t>
  </si>
  <si>
    <t>Мероприятие 48: Приобретение и установка резервного источника электроснабжения для котельной, расположенной по адресу: Омская область, Азовский немецкий национальный р-н, с. Звонарев Кут, ул. Школьная, 29а</t>
  </si>
  <si>
    <t>Мероприятие 49: Приобретение и установка резервного источника электроснабжения для котельной, расположенной по адресу: Омская область, Азовский немецкий национальный р-н, д. Роза Долина</t>
  </si>
  <si>
    <t>Мероприятие 50:  Приобретение технологического оборудования теплотехнического назначения для котельной с. Звонарев Кут Азовского немецкого национального муниципального района Омской области (котел отопительный с газовой горелкой)</t>
  </si>
  <si>
    <t>Мероприятие 51:  Приобретение технологического оборудования теплотехнического назначения для котельной с. Цветнополье Азовского немецкого национального муниципального района Омской области (котел отопительный с газовой горелкой)</t>
  </si>
  <si>
    <t>Мероприятие 52:  Приобретение технологического оборудования теплотехнического назначения для котельной с. Азово Азовского немецкого национального муниципального района Омской области (газовая горелка)</t>
  </si>
  <si>
    <t>Мероприятие 53:  Приобретение технологического оборудования теплотехнического назначения для котельной с. Цветнополье Азовского немецкого национального муниципального района Омской области (насос сетевой)</t>
  </si>
  <si>
    <t>Мероприятие 55: Приобретение трубной продукции водохозяйственного назначения для водопроводных сетей с. Азово Азовского немецкого национального муниципального района Омской области (трубная продукция)</t>
  </si>
  <si>
    <t>Количество приобретенной трубной продукции</t>
  </si>
  <si>
    <t>Мероприятие 56: Приобретение трубной продукции водохозяйственного назначения для водопроводных сетей с. Сосновка Азовского немецкого национального муниципального района Омской области (трубная продукция)</t>
  </si>
  <si>
    <t>Мероприятие 58: Приобретение трубной продукции водохозяйственного назначения для водопроводных сетей с. Звонарев Кут Азовского немецкого национального муниципального района Омской области (трубная продукция)</t>
  </si>
  <si>
    <t>Мероприятие 59: Приобретение трубной продукции водохозяйственного назначения для водопроводных сетей д. Гауф Азовского немецкого национального муниципального района Омской области (трубная продукция)</t>
  </si>
  <si>
    <t>Мероприятие 61: Приобретение и установка приборов учета энергетических ресурсов на котельную «Сокол» с. Азово Азовского немецкого национального муниципального района Омской области</t>
  </si>
  <si>
    <t>Количество приобретенного и установленного оборудования</t>
  </si>
  <si>
    <t>Мероприятие 62: Приобретение и установка приборов учета энергетических ресурсов на котельную с. Цветнополье Азовского немецкого национального муниципального района Омской области</t>
  </si>
  <si>
    <t>Мероприятие 63: Приобретение и установка приборов учета энергетических ресурсов на котельную с. Поповка Азовского немецкого национального муниципального района Омской области</t>
  </si>
  <si>
    <t>Мероприятие 64: Приобретение и установка приборов учета энергетических ресурсов на котельную с. Пришиб Азовского немецкого национального муниципального района Омской области</t>
  </si>
  <si>
    <t>Мероприятие 65: Приобретение технологического оборудования теплотехнического назначения для котельной «Центральная» с. Азово Азовского немецкого национального муниципального района Омской области (труба дымовая)</t>
  </si>
  <si>
    <t>Мероприятие 66: Приобретение технологического оборудования теплотехнического назначения для котельной д. Сереброполье Азовского немецкого национального муниципального района Омской области (котлы отопительные)</t>
  </si>
  <si>
    <t>Мероприятие 68: Организация водоснабжения а. Тулумбай Азовского ННМР Омской области</t>
  </si>
  <si>
    <t>Мероприятие 69: Приобретение технологического оборудования теплотехнического назначения для котельной с. Александровка Азовского немецкого национального муниципального района Омской области (котел отопительный)</t>
  </si>
  <si>
    <t>Мероприятие 70: Приобретение технологического оборудования теплотехнического назначения для котельной с. Звонарев Кут Азовского немецкого национального муниципального района Омской области (насос сетевой)</t>
  </si>
  <si>
    <t>Мероприятие 4: Внесение изменений в правила землепользования и застройки муниципальных образований Омской области с учетом внесения сведений в Единый государственный реестр недвижимости о границах территориальных зон</t>
  </si>
  <si>
    <t>Мероприятие 6: Иные межбюджетные трансферты в целях совместного финансирования расходных обязательств, возникших при выполнении полномочий органов местного самоуправления поселений по вопросам местного значения поселений (осуществление дорожной деятельности в отношении автомобильных дорог местного значения в границах населенных пунктов поселения в соответствии с законодательством Российской Федерации)</t>
  </si>
  <si>
    <t xml:space="preserve">Приложение № 3 к постановлению Администрации Азовского немецкого
национального муниципального района Омской области от 24.05.2024 № 398
</t>
  </si>
</sst>
</file>

<file path=xl/styles.xml><?xml version="1.0" encoding="utf-8"?>
<styleSheet xmlns="http://schemas.openxmlformats.org/spreadsheetml/2006/main">
  <numFmts count="2">
    <numFmt numFmtId="164" formatCode="#,##0.00\ _₽"/>
    <numFmt numFmtId="165" formatCode="#,##0.0\ _₽"/>
  </numFmts>
  <fonts count="9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Border="0" applyProtection="0"/>
  </cellStyleXfs>
  <cellXfs count="100">
    <xf numFmtId="0" fontId="0" fillId="0" borderId="0" xfId="0"/>
    <xf numFmtId="0" fontId="3" fillId="0" borderId="0" xfId="0" applyFont="1" applyAlignment="1">
      <alignment horizontal="center"/>
    </xf>
    <xf numFmtId="0" fontId="0" fillId="0" borderId="0" xfId="0"/>
    <xf numFmtId="0" fontId="0" fillId="0" borderId="0" xfId="0" applyBorder="1"/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5" fillId="0" borderId="0" xfId="0" applyFont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top" wrapText="1"/>
    </xf>
    <xf numFmtId="0" fontId="6" fillId="0" borderId="1" xfId="0" applyFont="1" applyBorder="1"/>
    <xf numFmtId="164" fontId="7" fillId="0" borderId="1" xfId="0" applyNumberFormat="1" applyFont="1" applyBorder="1" applyAlignment="1">
      <alignment horizontal="center" wrapText="1"/>
    </xf>
    <xf numFmtId="0" fontId="6" fillId="0" borderId="0" xfId="0" applyFont="1"/>
    <xf numFmtId="0" fontId="4" fillId="0" borderId="0" xfId="0" applyFont="1" applyBorder="1" applyAlignment="1">
      <alignment vertical="top" wrapText="1"/>
    </xf>
    <xf numFmtId="0" fontId="7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5" fillId="0" borderId="0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165" fontId="4" fillId="0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vertical="center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vertical="top" wrapText="1"/>
    </xf>
    <xf numFmtId="164" fontId="1" fillId="0" borderId="4" xfId="0" applyNumberFormat="1" applyFont="1" applyFill="1" applyBorder="1" applyAlignment="1">
      <alignment horizontal="center" vertical="top" wrapText="1"/>
    </xf>
    <xf numFmtId="4" fontId="1" fillId="0" borderId="4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2" fontId="4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0" fontId="4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6" fillId="0" borderId="0" xfId="0" applyFont="1" applyFill="1"/>
    <xf numFmtId="0" fontId="0" fillId="0" borderId="0" xfId="0" applyFill="1"/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wrapText="1"/>
    </xf>
    <xf numFmtId="164" fontId="7" fillId="0" borderId="1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vertical="top" wrapText="1"/>
    </xf>
    <xf numFmtId="0" fontId="6" fillId="0" borderId="1" xfId="0" applyFont="1" applyFill="1" applyBorder="1"/>
    <xf numFmtId="0" fontId="4" fillId="0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vertical="top" wrapText="1"/>
    </xf>
    <xf numFmtId="164" fontId="1" fillId="0" borderId="4" xfId="0" applyNumberFormat="1" applyFont="1" applyFill="1" applyBorder="1" applyAlignment="1">
      <alignment horizontal="right" vertical="top" wrapText="1"/>
    </xf>
    <xf numFmtId="164" fontId="1" fillId="0" borderId="4" xfId="0" applyNumberFormat="1" applyFont="1" applyFill="1" applyBorder="1" applyAlignment="1">
      <alignment vertical="top" wrapText="1"/>
    </xf>
    <xf numFmtId="4" fontId="1" fillId="0" borderId="4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/>
    <xf numFmtId="0" fontId="7" fillId="0" borderId="1" xfId="0" applyFont="1" applyBorder="1" applyAlignment="1">
      <alignment horizontal="center" wrapText="1"/>
    </xf>
    <xf numFmtId="0" fontId="0" fillId="0" borderId="0" xfId="0" applyAlignment="1">
      <alignment horizontal="left" vertical="top" wrapText="1"/>
    </xf>
    <xf numFmtId="2" fontId="4" fillId="0" borderId="11" xfId="0" applyNumberFormat="1" applyFont="1" applyBorder="1" applyAlignment="1">
      <alignment horizontal="center" vertical="top" wrapText="1"/>
    </xf>
    <xf numFmtId="2" fontId="4" fillId="0" borderId="12" xfId="0" applyNumberFormat="1" applyFont="1" applyBorder="1" applyAlignment="1">
      <alignment horizontal="center" vertical="top" wrapText="1"/>
    </xf>
    <xf numFmtId="2" fontId="4" fillId="0" borderId="13" xfId="0" applyNumberFormat="1" applyFont="1" applyBorder="1" applyAlignment="1">
      <alignment horizontal="center" vertical="top" wrapText="1"/>
    </xf>
    <xf numFmtId="2" fontId="4" fillId="0" borderId="11" xfId="0" applyNumberFormat="1" applyFont="1" applyFill="1" applyBorder="1" applyAlignment="1">
      <alignment horizontal="center" vertical="top" wrapText="1"/>
    </xf>
    <xf numFmtId="2" fontId="4" fillId="0" borderId="12" xfId="0" applyNumberFormat="1" applyFont="1" applyFill="1" applyBorder="1" applyAlignment="1">
      <alignment horizontal="center" vertical="top" wrapText="1"/>
    </xf>
    <xf numFmtId="2" fontId="4" fillId="0" borderId="13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" xfId="0" applyFont="1" applyFill="1" applyBorder="1"/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8" fillId="0" borderId="0" xfId="0" applyFont="1" applyBorder="1" applyAlignment="1">
      <alignment horizontal="center" wrapText="1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7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1" xfId="0" applyFont="1" applyBorder="1"/>
    <xf numFmtId="0" fontId="4" fillId="0" borderId="12" xfId="0" applyFont="1" applyBorder="1"/>
    <xf numFmtId="0" fontId="4" fillId="0" borderId="13" xfId="0" applyFont="1" applyBorder="1"/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</cellXfs>
  <cellStyles count="2">
    <cellStyle name="Excel Built-in 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82"/>
  <sheetViews>
    <sheetView tabSelected="1" zoomScaleNormal="100" workbookViewId="0">
      <selection activeCell="I1" sqref="I1:N1"/>
    </sheetView>
  </sheetViews>
  <sheetFormatPr defaultRowHeight="15"/>
  <cols>
    <col min="2" max="2" width="44" customWidth="1"/>
    <col min="3" max="3" width="27" customWidth="1"/>
    <col min="4" max="4" width="14" customWidth="1"/>
    <col min="7" max="7" width="16.140625" customWidth="1"/>
    <col min="8" max="8" width="12.85546875" customWidth="1"/>
    <col min="9" max="9" width="16" hidden="1" customWidth="1"/>
    <col min="10" max="10" width="12.42578125" customWidth="1"/>
    <col min="11" max="11" width="12.7109375" hidden="1" customWidth="1"/>
    <col min="12" max="12" width="10.85546875" customWidth="1"/>
    <col min="13" max="13" width="12" customWidth="1"/>
    <col min="14" max="14" width="19" customWidth="1"/>
    <col min="17" max="17" width="8.85546875" customWidth="1"/>
    <col min="18" max="18" width="16.42578125" hidden="1" customWidth="1"/>
  </cols>
  <sheetData>
    <row r="1" spans="1:18" ht="65.25" customHeight="1">
      <c r="I1" s="63" t="s">
        <v>168</v>
      </c>
      <c r="J1" s="63"/>
      <c r="K1" s="63"/>
      <c r="L1" s="63"/>
      <c r="M1" s="63"/>
      <c r="N1" s="63"/>
      <c r="O1" s="2"/>
      <c r="P1" s="2"/>
      <c r="Q1" s="2"/>
      <c r="R1" s="2"/>
    </row>
    <row r="2" spans="1:18" ht="18.75">
      <c r="B2" s="78" t="s">
        <v>21</v>
      </c>
      <c r="C2" s="78"/>
      <c r="D2" s="78"/>
      <c r="E2" s="78"/>
      <c r="F2" s="78"/>
      <c r="G2" s="78"/>
      <c r="H2" s="78"/>
      <c r="I2" s="78"/>
      <c r="J2" s="78"/>
      <c r="K2" s="78"/>
      <c r="L2" s="78"/>
    </row>
    <row r="3" spans="1:18" ht="18.75">
      <c r="A3" s="78" t="s">
        <v>28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</row>
    <row r="4" spans="1:18" ht="18.75" customHeight="1">
      <c r="A4" s="79" t="s">
        <v>42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29"/>
      <c r="P4" s="29"/>
      <c r="Q4" s="29"/>
      <c r="R4" s="29"/>
    </row>
    <row r="5" spans="1:18">
      <c r="B5" s="87" t="s">
        <v>26</v>
      </c>
      <c r="C5" s="87"/>
      <c r="D5" s="87"/>
      <c r="E5" s="87"/>
      <c r="F5" s="87"/>
      <c r="G5" s="87"/>
      <c r="H5" s="87"/>
      <c r="I5" s="87"/>
      <c r="J5" s="87"/>
      <c r="K5" s="87"/>
      <c r="L5" s="87"/>
    </row>
    <row r="6" spans="1:18" ht="18.75">
      <c r="B6" s="88" t="s">
        <v>133</v>
      </c>
      <c r="C6" s="88"/>
      <c r="D6" s="88"/>
      <c r="E6" s="88"/>
      <c r="F6" s="88"/>
      <c r="G6" s="88"/>
      <c r="H6" s="88"/>
      <c r="I6" s="88"/>
      <c r="J6" s="88"/>
      <c r="K6" s="88"/>
      <c r="L6" s="88"/>
    </row>
    <row r="7" spans="1:18" ht="18.75"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8" ht="18.75">
      <c r="B8" s="78" t="s">
        <v>23</v>
      </c>
      <c r="C8" s="78"/>
      <c r="D8" s="78"/>
      <c r="E8" s="78"/>
      <c r="F8" s="78"/>
      <c r="G8" s="78"/>
      <c r="H8" s="78"/>
      <c r="I8" s="78"/>
      <c r="J8" s="78"/>
      <c r="K8" s="78"/>
      <c r="L8" s="78"/>
    </row>
    <row r="9" spans="1:18" ht="18.75">
      <c r="B9" s="78" t="s">
        <v>22</v>
      </c>
      <c r="C9" s="78"/>
      <c r="D9" s="78"/>
      <c r="E9" s="78"/>
      <c r="F9" s="78"/>
      <c r="G9" s="78"/>
      <c r="H9" s="78"/>
      <c r="I9" s="78"/>
      <c r="J9" s="78"/>
      <c r="K9" s="78"/>
      <c r="L9" s="78"/>
    </row>
    <row r="10" spans="1:18" ht="15" customHeight="1">
      <c r="B10" s="6" t="s">
        <v>40</v>
      </c>
    </row>
    <row r="11" spans="1:18">
      <c r="A11" s="60" t="s">
        <v>0</v>
      </c>
      <c r="B11" s="60" t="s">
        <v>8</v>
      </c>
      <c r="C11" s="60" t="s">
        <v>9</v>
      </c>
      <c r="D11" s="60"/>
      <c r="E11" s="60"/>
      <c r="F11" s="60"/>
      <c r="G11" s="60" t="s">
        <v>34</v>
      </c>
      <c r="H11" s="60" t="s">
        <v>10</v>
      </c>
      <c r="I11" s="60"/>
      <c r="J11" s="60"/>
      <c r="K11" s="60"/>
      <c r="L11" s="60" t="s">
        <v>35</v>
      </c>
      <c r="M11" s="60" t="s">
        <v>36</v>
      </c>
      <c r="N11" s="60" t="s">
        <v>11</v>
      </c>
    </row>
    <row r="12" spans="1:18">
      <c r="A12" s="60"/>
      <c r="B12" s="60"/>
      <c r="C12" s="60" t="s">
        <v>5</v>
      </c>
      <c r="D12" s="60" t="s">
        <v>2</v>
      </c>
      <c r="E12" s="60" t="s">
        <v>6</v>
      </c>
      <c r="F12" s="60"/>
      <c r="G12" s="60"/>
      <c r="H12" s="60"/>
      <c r="I12" s="60"/>
      <c r="J12" s="60"/>
      <c r="K12" s="60"/>
      <c r="L12" s="60"/>
      <c r="M12" s="60"/>
      <c r="N12" s="60"/>
    </row>
    <row r="13" spans="1:18" ht="142.5" customHeight="1">
      <c r="A13" s="60"/>
      <c r="B13" s="60"/>
      <c r="C13" s="60"/>
      <c r="D13" s="60"/>
      <c r="E13" s="7" t="s">
        <v>3</v>
      </c>
      <c r="F13" s="7" t="s">
        <v>4</v>
      </c>
      <c r="G13" s="60"/>
      <c r="H13" s="7" t="s">
        <v>3</v>
      </c>
      <c r="I13" s="7" t="s">
        <v>12</v>
      </c>
      <c r="J13" s="7" t="s">
        <v>4</v>
      </c>
      <c r="K13" s="7" t="s">
        <v>13</v>
      </c>
      <c r="L13" s="60"/>
      <c r="M13" s="60"/>
      <c r="N13" s="60"/>
    </row>
    <row r="14" spans="1:18">
      <c r="A14" s="8">
        <v>1</v>
      </c>
      <c r="B14" s="8">
        <v>2</v>
      </c>
      <c r="C14" s="8">
        <v>3</v>
      </c>
      <c r="D14" s="8">
        <v>4</v>
      </c>
      <c r="E14" s="8">
        <v>5</v>
      </c>
      <c r="F14" s="8">
        <v>6</v>
      </c>
      <c r="G14" s="8">
        <v>7</v>
      </c>
      <c r="H14" s="8">
        <v>8</v>
      </c>
      <c r="I14" s="8">
        <v>9</v>
      </c>
      <c r="J14" s="8">
        <v>10</v>
      </c>
      <c r="K14" s="8">
        <v>11</v>
      </c>
      <c r="L14" s="8">
        <v>12</v>
      </c>
      <c r="M14" s="8">
        <v>13</v>
      </c>
      <c r="N14" s="8">
        <v>14</v>
      </c>
    </row>
    <row r="15" spans="1:18">
      <c r="A15" s="62" t="s">
        <v>43</v>
      </c>
      <c r="B15" s="62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</row>
    <row r="16" spans="1:18" hidden="1">
      <c r="A16" s="62" t="s">
        <v>14</v>
      </c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</row>
    <row r="17" spans="1:14" hidden="1">
      <c r="A17" s="59" t="s">
        <v>15</v>
      </c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</row>
    <row r="18" spans="1:14" hidden="1">
      <c r="A18" s="4"/>
      <c r="B18" s="4" t="s">
        <v>16</v>
      </c>
      <c r="C18" s="9" t="s">
        <v>17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 t="s">
        <v>7</v>
      </c>
    </row>
    <row r="19" spans="1:14" hidden="1">
      <c r="A19" s="59" t="s">
        <v>18</v>
      </c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</row>
    <row r="20" spans="1:14" hidden="1">
      <c r="A20" s="4"/>
      <c r="B20" s="4" t="s">
        <v>16</v>
      </c>
      <c r="C20" s="9" t="s">
        <v>17</v>
      </c>
      <c r="D20" s="7"/>
      <c r="E20" s="7"/>
      <c r="F20" s="7"/>
      <c r="G20" s="7"/>
      <c r="H20" s="7"/>
      <c r="I20" s="7"/>
      <c r="J20" s="7"/>
      <c r="K20" s="7"/>
      <c r="L20" s="7"/>
      <c r="M20" s="7" t="s">
        <v>7</v>
      </c>
      <c r="N20" s="7" t="s">
        <v>7</v>
      </c>
    </row>
    <row r="21" spans="1:14" hidden="1">
      <c r="A21" s="84" t="s">
        <v>33</v>
      </c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6"/>
    </row>
    <row r="22" spans="1:14">
      <c r="A22" s="62" t="s">
        <v>44</v>
      </c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</row>
    <row r="23" spans="1:14">
      <c r="A23" s="59" t="s">
        <v>15</v>
      </c>
      <c r="B23" s="59"/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</row>
    <row r="24" spans="1:14" ht="51.75" hidden="1" customHeight="1">
      <c r="A24" s="4"/>
      <c r="B24" s="20" t="s">
        <v>45</v>
      </c>
      <c r="C24" s="20" t="s">
        <v>87</v>
      </c>
      <c r="D24" s="24" t="s">
        <v>88</v>
      </c>
      <c r="E24" s="7">
        <v>5</v>
      </c>
      <c r="F24" s="25">
        <v>0</v>
      </c>
      <c r="G24" s="7">
        <f>F24/E24</f>
        <v>0</v>
      </c>
      <c r="H24" s="10">
        <v>0</v>
      </c>
      <c r="I24" s="10">
        <v>0</v>
      </c>
      <c r="J24" s="10">
        <v>0</v>
      </c>
      <c r="K24" s="10">
        <v>0</v>
      </c>
      <c r="L24" s="10">
        <v>0</v>
      </c>
      <c r="M24" s="10">
        <v>0</v>
      </c>
      <c r="N24" s="7" t="s">
        <v>7</v>
      </c>
    </row>
    <row r="25" spans="1:14" s="2" customFormat="1" ht="114.75">
      <c r="A25" s="38"/>
      <c r="B25" s="38" t="s">
        <v>46</v>
      </c>
      <c r="C25" s="38" t="s">
        <v>47</v>
      </c>
      <c r="D25" s="32" t="s">
        <v>88</v>
      </c>
      <c r="E25" s="32">
        <v>2</v>
      </c>
      <c r="F25" s="32">
        <v>2</v>
      </c>
      <c r="G25" s="32">
        <f>F25/E25</f>
        <v>1</v>
      </c>
      <c r="H25" s="34">
        <v>1395103.5</v>
      </c>
      <c r="I25" s="34">
        <v>0</v>
      </c>
      <c r="J25" s="34">
        <v>1395103.5</v>
      </c>
      <c r="K25" s="34">
        <v>0</v>
      </c>
      <c r="L25" s="34">
        <f>(J25-I25+K25)/(H25-I25)</f>
        <v>1</v>
      </c>
      <c r="M25" s="34">
        <f>G25/L25</f>
        <v>1</v>
      </c>
      <c r="N25" s="32" t="s">
        <v>7</v>
      </c>
    </row>
    <row r="26" spans="1:14" s="2" customFormat="1" ht="51.75" hidden="1" customHeight="1">
      <c r="A26" s="38"/>
      <c r="B26" s="38" t="s">
        <v>48</v>
      </c>
      <c r="C26" s="38" t="s">
        <v>47</v>
      </c>
      <c r="D26" s="32" t="s">
        <v>88</v>
      </c>
      <c r="E26" s="32">
        <v>0</v>
      </c>
      <c r="F26" s="32">
        <v>0</v>
      </c>
      <c r="G26" s="32">
        <v>0</v>
      </c>
      <c r="H26" s="34">
        <v>0</v>
      </c>
      <c r="I26" s="34">
        <v>0</v>
      </c>
      <c r="J26" s="34">
        <v>0</v>
      </c>
      <c r="K26" s="34">
        <v>0</v>
      </c>
      <c r="L26" s="34">
        <v>0</v>
      </c>
      <c r="M26" s="34">
        <v>0</v>
      </c>
      <c r="N26" s="32" t="s">
        <v>7</v>
      </c>
    </row>
    <row r="27" spans="1:14" s="2" customFormat="1" ht="63.75">
      <c r="A27" s="38"/>
      <c r="B27" s="38" t="s">
        <v>49</v>
      </c>
      <c r="C27" s="38" t="s">
        <v>50</v>
      </c>
      <c r="D27" s="32" t="s">
        <v>51</v>
      </c>
      <c r="E27" s="32">
        <v>1.01</v>
      </c>
      <c r="F27" s="52">
        <v>1.01</v>
      </c>
      <c r="G27" s="32">
        <f>F27/E27</f>
        <v>1</v>
      </c>
      <c r="H27" s="53">
        <v>52197</v>
      </c>
      <c r="I27" s="34">
        <v>0</v>
      </c>
      <c r="J27" s="53">
        <v>52197</v>
      </c>
      <c r="K27" s="34">
        <v>0</v>
      </c>
      <c r="L27" s="34">
        <f>(J27-I27+K27)/(H27-I27)</f>
        <v>1</v>
      </c>
      <c r="M27" s="34">
        <f>G27/L27</f>
        <v>1</v>
      </c>
      <c r="N27" s="32" t="s">
        <v>7</v>
      </c>
    </row>
    <row r="28" spans="1:14" s="2" customFormat="1" ht="89.25">
      <c r="A28" s="38"/>
      <c r="B28" s="38" t="s">
        <v>134</v>
      </c>
      <c r="C28" s="38" t="s">
        <v>41</v>
      </c>
      <c r="D28" s="32" t="s">
        <v>29</v>
      </c>
      <c r="E28" s="32">
        <v>100</v>
      </c>
      <c r="F28" s="32">
        <v>0</v>
      </c>
      <c r="G28" s="32">
        <f>F28/E28</f>
        <v>0</v>
      </c>
      <c r="H28" s="53">
        <v>173592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  <c r="N28" s="32" t="s">
        <v>7</v>
      </c>
    </row>
    <row r="29" spans="1:14">
      <c r="A29" s="70" t="s">
        <v>18</v>
      </c>
      <c r="B29" s="70"/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0"/>
    </row>
    <row r="30" spans="1:14">
      <c r="A30" s="38"/>
      <c r="B30" s="38" t="s">
        <v>19</v>
      </c>
      <c r="C30" s="46" t="s">
        <v>20</v>
      </c>
      <c r="D30" s="32"/>
      <c r="E30" s="32"/>
      <c r="F30" s="32"/>
      <c r="G30" s="32"/>
      <c r="H30" s="32"/>
      <c r="I30" s="32"/>
      <c r="J30" s="32"/>
      <c r="K30" s="32"/>
      <c r="L30" s="32"/>
      <c r="M30" s="32" t="s">
        <v>7</v>
      </c>
      <c r="N30" s="32" t="s">
        <v>7</v>
      </c>
    </row>
    <row r="31" spans="1:14" s="6" customFormat="1">
      <c r="A31" s="74" t="s">
        <v>89</v>
      </c>
      <c r="B31" s="7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47">
        <f>(M25+M27+M28)/3*100</f>
        <v>66.666666666666657</v>
      </c>
    </row>
    <row r="32" spans="1:14" s="2" customFormat="1" ht="15.75" customHeight="1">
      <c r="A32" s="74" t="s">
        <v>107</v>
      </c>
      <c r="B32" s="74"/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47">
        <f>N31</f>
        <v>66.666666666666657</v>
      </c>
    </row>
    <row r="33" spans="1:14" s="6" customFormat="1">
      <c r="A33" s="62" t="s">
        <v>52</v>
      </c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</row>
    <row r="34" spans="1:14" s="2" customFormat="1" hidden="1">
      <c r="A34" s="62" t="s">
        <v>14</v>
      </c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</row>
    <row r="35" spans="1:14" s="2" customFormat="1" hidden="1">
      <c r="A35" s="59" t="s">
        <v>15</v>
      </c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</row>
    <row r="36" spans="1:14" s="2" customFormat="1" hidden="1">
      <c r="A36" s="20"/>
      <c r="B36" s="20" t="s">
        <v>16</v>
      </c>
      <c r="C36" s="9" t="s">
        <v>17</v>
      </c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 t="s">
        <v>7</v>
      </c>
    </row>
    <row r="37" spans="1:14" s="2" customFormat="1" hidden="1">
      <c r="A37" s="59" t="s">
        <v>18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</row>
    <row r="38" spans="1:14" s="2" customFormat="1" hidden="1">
      <c r="A38" s="20"/>
      <c r="B38" s="20" t="s">
        <v>16</v>
      </c>
      <c r="C38" s="9" t="s">
        <v>17</v>
      </c>
      <c r="D38" s="26"/>
      <c r="E38" s="26"/>
      <c r="F38" s="26"/>
      <c r="G38" s="26"/>
      <c r="H38" s="26"/>
      <c r="I38" s="26"/>
      <c r="J38" s="26"/>
      <c r="K38" s="26"/>
      <c r="L38" s="26"/>
      <c r="M38" s="26" t="s">
        <v>7</v>
      </c>
      <c r="N38" s="26" t="s">
        <v>7</v>
      </c>
    </row>
    <row r="39" spans="1:14" s="2" customFormat="1" hidden="1">
      <c r="A39" s="84" t="s">
        <v>33</v>
      </c>
      <c r="B39" s="85"/>
      <c r="C39" s="85"/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6"/>
    </row>
    <row r="40" spans="1:14" s="2" customFormat="1" ht="15" customHeight="1">
      <c r="A40" s="62" t="s">
        <v>53</v>
      </c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</row>
    <row r="41" spans="1:14" s="6" customFormat="1">
      <c r="A41" s="59" t="s">
        <v>15</v>
      </c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</row>
    <row r="42" spans="1:14" s="6" customFormat="1" ht="89.25">
      <c r="A42" s="4"/>
      <c r="B42" s="20" t="s">
        <v>135</v>
      </c>
      <c r="C42" s="20" t="s">
        <v>41</v>
      </c>
      <c r="D42" s="7" t="s">
        <v>29</v>
      </c>
      <c r="E42" s="7">
        <v>100</v>
      </c>
      <c r="F42" s="25">
        <v>100</v>
      </c>
      <c r="G42" s="57">
        <f t="shared" ref="G42:G44" si="0">F42/E42</f>
        <v>1</v>
      </c>
      <c r="H42" s="10">
        <v>9017945.0999999996</v>
      </c>
      <c r="I42" s="10">
        <v>0</v>
      </c>
      <c r="J42" s="10">
        <v>9017945.0999999996</v>
      </c>
      <c r="K42" s="10">
        <v>0</v>
      </c>
      <c r="L42" s="34">
        <f>(J42-I42+K42)/(H42-I42)</f>
        <v>1</v>
      </c>
      <c r="M42" s="34">
        <f>G42/L42</f>
        <v>1</v>
      </c>
      <c r="N42" s="7" t="s">
        <v>7</v>
      </c>
    </row>
    <row r="43" spans="1:14" s="6" customFormat="1" ht="102">
      <c r="A43" s="20"/>
      <c r="B43" s="5" t="s">
        <v>136</v>
      </c>
      <c r="C43" s="20" t="s">
        <v>41</v>
      </c>
      <c r="D43" s="26" t="s">
        <v>29</v>
      </c>
      <c r="E43" s="58">
        <v>100</v>
      </c>
      <c r="F43" s="57">
        <v>100</v>
      </c>
      <c r="G43" s="57">
        <f t="shared" si="0"/>
        <v>1</v>
      </c>
      <c r="H43" s="10">
        <v>6871089.6299999999</v>
      </c>
      <c r="I43" s="10">
        <v>0</v>
      </c>
      <c r="J43" s="10">
        <v>6871089.6299999999</v>
      </c>
      <c r="K43" s="10">
        <v>0</v>
      </c>
      <c r="L43" s="34">
        <f>(J43-I43+K43)/(H43-I43)</f>
        <v>1</v>
      </c>
      <c r="M43" s="34">
        <f>G43/L43</f>
        <v>1</v>
      </c>
      <c r="N43" s="26" t="s">
        <v>7</v>
      </c>
    </row>
    <row r="44" spans="1:14" s="6" customFormat="1" ht="89.25">
      <c r="A44" s="20"/>
      <c r="B44" s="5" t="s">
        <v>137</v>
      </c>
      <c r="C44" s="20" t="s">
        <v>41</v>
      </c>
      <c r="D44" s="26" t="s">
        <v>29</v>
      </c>
      <c r="E44" s="58">
        <v>100</v>
      </c>
      <c r="F44" s="57">
        <v>100</v>
      </c>
      <c r="G44" s="57">
        <f t="shared" si="0"/>
        <v>1</v>
      </c>
      <c r="H44" s="10">
        <v>2473526.44</v>
      </c>
      <c r="I44" s="10">
        <v>0</v>
      </c>
      <c r="J44" s="10">
        <v>2473526.44</v>
      </c>
      <c r="K44" s="10">
        <v>0</v>
      </c>
      <c r="L44" s="34">
        <f>(J44-I44+K44)/(H44-I44)</f>
        <v>1</v>
      </c>
      <c r="M44" s="34">
        <f>G44/L44</f>
        <v>1</v>
      </c>
      <c r="N44" s="26" t="s">
        <v>7</v>
      </c>
    </row>
    <row r="45" spans="1:14">
      <c r="A45" s="4"/>
      <c r="B45" s="5"/>
      <c r="C45" s="11"/>
      <c r="D45" s="8" t="s">
        <v>7</v>
      </c>
      <c r="E45" s="8" t="s">
        <v>7</v>
      </c>
      <c r="F45" s="8" t="s">
        <v>7</v>
      </c>
      <c r="G45" s="7"/>
      <c r="H45" s="10">
        <f>SUM(H42:H44)</f>
        <v>18362561.170000002</v>
      </c>
      <c r="I45" s="10">
        <f>SUM(I42:I42)</f>
        <v>0</v>
      </c>
      <c r="J45" s="10">
        <f>SUM(J42:J44)</f>
        <v>18362561.170000002</v>
      </c>
      <c r="K45" s="10">
        <f>SUM(K42:K42)</f>
        <v>0</v>
      </c>
      <c r="L45" s="7"/>
      <c r="M45" s="7"/>
      <c r="N45" s="8" t="s">
        <v>7</v>
      </c>
    </row>
    <row r="46" spans="1:14">
      <c r="A46" s="4"/>
      <c r="B46" s="4"/>
      <c r="C46" s="4"/>
      <c r="D46" s="7"/>
      <c r="E46" s="7"/>
      <c r="F46" s="7"/>
      <c r="G46" s="7"/>
      <c r="H46" s="7"/>
      <c r="I46" s="7"/>
      <c r="J46" s="7"/>
      <c r="K46" s="7"/>
      <c r="L46" s="7"/>
      <c r="M46" s="7"/>
      <c r="N46" s="8"/>
    </row>
    <row r="47" spans="1:14" ht="15.75" customHeight="1">
      <c r="A47" s="60" t="s">
        <v>18</v>
      </c>
      <c r="B47" s="60"/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0"/>
    </row>
    <row r="48" spans="1:14" ht="18" customHeight="1">
      <c r="A48" s="4"/>
      <c r="B48" s="4" t="s">
        <v>19</v>
      </c>
      <c r="C48" s="9" t="s">
        <v>20</v>
      </c>
      <c r="D48" s="7"/>
      <c r="E48" s="7"/>
      <c r="F48" s="7"/>
      <c r="G48" s="7"/>
      <c r="H48" s="7"/>
      <c r="I48" s="7"/>
      <c r="J48" s="7"/>
      <c r="K48" s="7"/>
      <c r="L48" s="7"/>
      <c r="M48" s="7" t="s">
        <v>7</v>
      </c>
      <c r="N48" s="7" t="s">
        <v>7</v>
      </c>
    </row>
    <row r="49" spans="1:14" ht="14.25" customHeight="1">
      <c r="A49" s="61" t="s">
        <v>90</v>
      </c>
      <c r="B49" s="61"/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47">
        <f>(M42+M43+M44)/3*100</f>
        <v>100</v>
      </c>
    </row>
    <row r="50" spans="1:14" s="2" customFormat="1" ht="15" hidden="1" customHeight="1">
      <c r="A50" s="62" t="s">
        <v>54</v>
      </c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</row>
    <row r="51" spans="1:14" s="6" customFormat="1" hidden="1">
      <c r="A51" s="59" t="s">
        <v>15</v>
      </c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</row>
    <row r="52" spans="1:14" s="6" customFormat="1" ht="51" hidden="1">
      <c r="A52" s="20"/>
      <c r="B52" s="20" t="s">
        <v>55</v>
      </c>
      <c r="C52" s="20" t="s">
        <v>56</v>
      </c>
      <c r="D52" s="26" t="s">
        <v>30</v>
      </c>
      <c r="E52" s="26"/>
      <c r="F52" s="25"/>
      <c r="G52" s="26" t="e">
        <f>F52/E52</f>
        <v>#DIV/0!</v>
      </c>
      <c r="H52" s="34"/>
      <c r="I52" s="34">
        <v>0</v>
      </c>
      <c r="J52" s="34"/>
      <c r="K52" s="10">
        <v>0</v>
      </c>
      <c r="L52" s="10"/>
      <c r="M52" s="26" t="e">
        <f>G52/L52</f>
        <v>#DIV/0!</v>
      </c>
      <c r="N52" s="26" t="s">
        <v>7</v>
      </c>
    </row>
    <row r="53" spans="1:14" s="2" customFormat="1" hidden="1">
      <c r="A53" s="20"/>
      <c r="B53" s="5"/>
      <c r="C53" s="11"/>
      <c r="D53" s="27" t="s">
        <v>7</v>
      </c>
      <c r="E53" s="27" t="s">
        <v>7</v>
      </c>
      <c r="F53" s="27" t="s">
        <v>7</v>
      </c>
      <c r="G53" s="26"/>
      <c r="H53" s="10">
        <f>SUM(H52:H52)</f>
        <v>0</v>
      </c>
      <c r="I53" s="10">
        <f>SUM(I52:I52)</f>
        <v>0</v>
      </c>
      <c r="J53" s="10">
        <f>SUM(J52:J52)</f>
        <v>0</v>
      </c>
      <c r="K53" s="10">
        <f>SUM(K52:K52)</f>
        <v>0</v>
      </c>
      <c r="L53" s="26"/>
      <c r="M53" s="26"/>
      <c r="N53" s="27" t="s">
        <v>7</v>
      </c>
    </row>
    <row r="54" spans="1:14" s="2" customFormat="1" hidden="1">
      <c r="A54" s="20"/>
      <c r="B54" s="20"/>
      <c r="C54" s="20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7"/>
    </row>
    <row r="55" spans="1:14" s="2" customFormat="1" ht="15.75" hidden="1" customHeight="1">
      <c r="A55" s="60" t="s">
        <v>18</v>
      </c>
      <c r="B55" s="60"/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</row>
    <row r="56" spans="1:14" s="2" customFormat="1" hidden="1">
      <c r="A56" s="20"/>
      <c r="B56" s="20" t="s">
        <v>19</v>
      </c>
      <c r="C56" s="9" t="s">
        <v>20</v>
      </c>
      <c r="D56" s="26"/>
      <c r="E56" s="26"/>
      <c r="F56" s="26"/>
      <c r="G56" s="26"/>
      <c r="H56" s="26"/>
      <c r="I56" s="26"/>
      <c r="J56" s="26"/>
      <c r="K56" s="26"/>
      <c r="L56" s="26"/>
      <c r="M56" s="26" t="s">
        <v>7</v>
      </c>
      <c r="N56" s="26" t="s">
        <v>7</v>
      </c>
    </row>
    <row r="57" spans="1:14" s="2" customFormat="1" ht="14.25" hidden="1" customHeight="1">
      <c r="A57" s="61" t="s">
        <v>91</v>
      </c>
      <c r="B57" s="61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12"/>
    </row>
    <row r="58" spans="1:14" s="2" customFormat="1" ht="15" customHeight="1">
      <c r="A58" s="62" t="s">
        <v>57</v>
      </c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</row>
    <row r="59" spans="1:14" s="6" customFormat="1">
      <c r="A59" s="59" t="s">
        <v>15</v>
      </c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</row>
    <row r="60" spans="1:14" s="6" customFormat="1" ht="51" hidden="1">
      <c r="A60" s="20"/>
      <c r="B60" s="35" t="s">
        <v>58</v>
      </c>
      <c r="C60" s="20" t="s">
        <v>41</v>
      </c>
      <c r="D60" s="26" t="s">
        <v>29</v>
      </c>
      <c r="E60" s="26"/>
      <c r="F60" s="25"/>
      <c r="G60" s="25" t="e">
        <f>F60/E60</f>
        <v>#DIV/0!</v>
      </c>
      <c r="H60" s="36"/>
      <c r="I60" s="34"/>
      <c r="J60" s="36"/>
      <c r="K60" s="10"/>
      <c r="L60" s="10" t="e">
        <f t="shared" ref="L60:L92" si="1">(J60-I60+K60)/(H60-I60)</f>
        <v>#DIV/0!</v>
      </c>
      <c r="M60" s="33" t="e">
        <f t="shared" ref="M60:M92" si="2">G60/L60</f>
        <v>#DIV/0!</v>
      </c>
      <c r="N60" s="26" t="s">
        <v>7</v>
      </c>
    </row>
    <row r="61" spans="1:14" s="40" customFormat="1" ht="29.25" hidden="1" customHeight="1">
      <c r="A61" s="38"/>
      <c r="B61" s="35" t="s">
        <v>60</v>
      </c>
      <c r="C61" s="38" t="s">
        <v>61</v>
      </c>
      <c r="D61" s="32" t="s">
        <v>125</v>
      </c>
      <c r="E61" s="32"/>
      <c r="F61" s="32"/>
      <c r="G61" s="32" t="e">
        <f>F61/E61</f>
        <v>#DIV/0!</v>
      </c>
      <c r="H61" s="34"/>
      <c r="I61" s="34"/>
      <c r="J61" s="34"/>
      <c r="K61" s="34"/>
      <c r="L61" s="34" t="e">
        <f t="shared" si="1"/>
        <v>#DIV/0!</v>
      </c>
      <c r="M61" s="39" t="e">
        <f t="shared" si="2"/>
        <v>#DIV/0!</v>
      </c>
      <c r="N61" s="32" t="s">
        <v>7</v>
      </c>
    </row>
    <row r="62" spans="1:14" s="6" customFormat="1" ht="102" hidden="1">
      <c r="A62" s="20"/>
      <c r="B62" s="35" t="s">
        <v>62</v>
      </c>
      <c r="C62" s="20" t="s">
        <v>41</v>
      </c>
      <c r="D62" s="26" t="s">
        <v>29</v>
      </c>
      <c r="E62" s="26"/>
      <c r="F62" s="25"/>
      <c r="G62" s="32" t="e">
        <f t="shared" ref="G62:G67" si="3">F62/E62</f>
        <v>#DIV/0!</v>
      </c>
      <c r="H62" s="37"/>
      <c r="I62" s="34"/>
      <c r="J62" s="37"/>
      <c r="K62" s="10"/>
      <c r="L62" s="10" t="e">
        <f t="shared" si="1"/>
        <v>#DIV/0!</v>
      </c>
      <c r="M62" s="33" t="e">
        <f t="shared" si="2"/>
        <v>#DIV/0!</v>
      </c>
      <c r="N62" s="26" t="s">
        <v>7</v>
      </c>
    </row>
    <row r="63" spans="1:14" s="6" customFormat="1" ht="65.25" customHeight="1">
      <c r="A63" s="20"/>
      <c r="B63" s="35" t="s">
        <v>138</v>
      </c>
      <c r="C63" s="20" t="s">
        <v>139</v>
      </c>
      <c r="D63" s="26" t="s">
        <v>29</v>
      </c>
      <c r="E63" s="26">
        <v>100</v>
      </c>
      <c r="F63" s="25">
        <v>100</v>
      </c>
      <c r="G63" s="32">
        <f t="shared" si="3"/>
        <v>1</v>
      </c>
      <c r="H63" s="54">
        <v>451000</v>
      </c>
      <c r="I63" s="34"/>
      <c r="J63" s="34">
        <v>448750</v>
      </c>
      <c r="K63" s="10">
        <v>0</v>
      </c>
      <c r="L63" s="10">
        <f t="shared" si="1"/>
        <v>0.99501108647450109</v>
      </c>
      <c r="M63" s="39">
        <f t="shared" si="2"/>
        <v>1.0050139275766017</v>
      </c>
      <c r="N63" s="26" t="s">
        <v>7</v>
      </c>
    </row>
    <row r="64" spans="1:14" s="6" customFormat="1" ht="89.25">
      <c r="A64" s="20"/>
      <c r="B64" s="35" t="s">
        <v>63</v>
      </c>
      <c r="C64" s="20" t="s">
        <v>41</v>
      </c>
      <c r="D64" s="58" t="s">
        <v>29</v>
      </c>
      <c r="E64" s="58">
        <v>100</v>
      </c>
      <c r="F64" s="57">
        <v>100</v>
      </c>
      <c r="G64" s="32">
        <f t="shared" si="3"/>
        <v>1</v>
      </c>
      <c r="H64" s="10">
        <v>4216478.43</v>
      </c>
      <c r="I64" s="10"/>
      <c r="J64" s="10">
        <v>4216478.43</v>
      </c>
      <c r="K64" s="10"/>
      <c r="L64" s="10">
        <f t="shared" si="1"/>
        <v>1</v>
      </c>
      <c r="M64" s="33">
        <f t="shared" si="2"/>
        <v>1</v>
      </c>
      <c r="N64" s="26" t="s">
        <v>7</v>
      </c>
    </row>
    <row r="65" spans="1:14" s="6" customFormat="1" ht="49.5" customHeight="1">
      <c r="A65" s="20"/>
      <c r="B65" s="35" t="s">
        <v>127</v>
      </c>
      <c r="C65" s="20" t="s">
        <v>41</v>
      </c>
      <c r="D65" s="58" t="s">
        <v>29</v>
      </c>
      <c r="E65" s="58">
        <v>100</v>
      </c>
      <c r="F65" s="57">
        <v>100</v>
      </c>
      <c r="G65" s="32">
        <f t="shared" si="3"/>
        <v>1</v>
      </c>
      <c r="H65" s="10">
        <v>6610343.5499999998</v>
      </c>
      <c r="I65" s="10"/>
      <c r="J65" s="34">
        <v>6610343.5499999998</v>
      </c>
      <c r="K65" s="10"/>
      <c r="L65" s="10">
        <f t="shared" si="1"/>
        <v>1</v>
      </c>
      <c r="M65" s="39">
        <f t="shared" si="2"/>
        <v>1</v>
      </c>
      <c r="N65" s="26" t="s">
        <v>7</v>
      </c>
    </row>
    <row r="66" spans="1:14" s="6" customFormat="1" ht="206.25" customHeight="1">
      <c r="A66" s="20"/>
      <c r="B66" s="35" t="s">
        <v>128</v>
      </c>
      <c r="C66" s="20" t="s">
        <v>129</v>
      </c>
      <c r="D66" s="51" t="s">
        <v>140</v>
      </c>
      <c r="E66" s="51">
        <v>1</v>
      </c>
      <c r="F66" s="52">
        <v>1</v>
      </c>
      <c r="G66" s="32">
        <f t="shared" si="3"/>
        <v>1</v>
      </c>
      <c r="H66" s="55">
        <v>2175086.2400000002</v>
      </c>
      <c r="I66" s="34"/>
      <c r="J66" s="55">
        <v>2175086.2400000002</v>
      </c>
      <c r="K66" s="10">
        <v>0</v>
      </c>
      <c r="L66" s="10">
        <f t="shared" si="1"/>
        <v>1</v>
      </c>
      <c r="M66" s="39">
        <f t="shared" si="2"/>
        <v>1</v>
      </c>
      <c r="N66" s="26" t="s">
        <v>7</v>
      </c>
    </row>
    <row r="67" spans="1:14" s="6" customFormat="1" ht="114.75">
      <c r="A67" s="20"/>
      <c r="B67" s="35" t="s">
        <v>130</v>
      </c>
      <c r="C67" s="38" t="s">
        <v>131</v>
      </c>
      <c r="D67" s="58" t="s">
        <v>29</v>
      </c>
      <c r="E67" s="58">
        <v>100</v>
      </c>
      <c r="F67" s="57">
        <v>100</v>
      </c>
      <c r="G67" s="32">
        <f t="shared" si="3"/>
        <v>1</v>
      </c>
      <c r="H67" s="10">
        <v>7883833.3499999996</v>
      </c>
      <c r="I67" s="10"/>
      <c r="J67" s="10">
        <v>7883833.3499999996</v>
      </c>
      <c r="K67" s="10"/>
      <c r="L67" s="10">
        <f t="shared" si="1"/>
        <v>1</v>
      </c>
      <c r="M67" s="39">
        <f t="shared" si="2"/>
        <v>1</v>
      </c>
      <c r="N67" s="26" t="s">
        <v>7</v>
      </c>
    </row>
    <row r="68" spans="1:14" s="6" customFormat="1" ht="63.75">
      <c r="A68" s="20"/>
      <c r="B68" s="35" t="s">
        <v>132</v>
      </c>
      <c r="C68" s="20" t="s">
        <v>124</v>
      </c>
      <c r="D68" s="51" t="s">
        <v>125</v>
      </c>
      <c r="E68" s="51">
        <v>5032</v>
      </c>
      <c r="F68" s="52">
        <v>5032</v>
      </c>
      <c r="G68" s="52">
        <f t="shared" ref="G68:G77" si="4">F68/E68</f>
        <v>1</v>
      </c>
      <c r="H68" s="55">
        <v>2703187.44</v>
      </c>
      <c r="I68" s="10"/>
      <c r="J68" s="55">
        <v>2703187.44</v>
      </c>
      <c r="K68" s="10">
        <v>0</v>
      </c>
      <c r="L68" s="10">
        <f t="shared" si="1"/>
        <v>1</v>
      </c>
      <c r="M68" s="39">
        <f t="shared" si="2"/>
        <v>1</v>
      </c>
      <c r="N68" s="51" t="s">
        <v>7</v>
      </c>
    </row>
    <row r="69" spans="1:14" s="6" customFormat="1" ht="69.75" customHeight="1">
      <c r="A69" s="20"/>
      <c r="B69" s="35" t="s">
        <v>141</v>
      </c>
      <c r="C69" s="20" t="s">
        <v>41</v>
      </c>
      <c r="D69" s="58" t="s">
        <v>29</v>
      </c>
      <c r="E69" s="58">
        <v>100</v>
      </c>
      <c r="F69" s="57">
        <v>100</v>
      </c>
      <c r="G69" s="52">
        <f t="shared" si="4"/>
        <v>1</v>
      </c>
      <c r="H69" s="55">
        <v>245887.6</v>
      </c>
      <c r="I69" s="10"/>
      <c r="J69" s="55">
        <v>245887.6</v>
      </c>
      <c r="K69" s="10">
        <v>0</v>
      </c>
      <c r="L69" s="10">
        <f t="shared" si="1"/>
        <v>1</v>
      </c>
      <c r="M69" s="39">
        <f t="shared" si="2"/>
        <v>1</v>
      </c>
      <c r="N69" s="51" t="s">
        <v>7</v>
      </c>
    </row>
    <row r="70" spans="1:14" s="6" customFormat="1" ht="38.25">
      <c r="A70" s="20"/>
      <c r="B70" s="35" t="s">
        <v>142</v>
      </c>
      <c r="C70" s="20" t="s">
        <v>41</v>
      </c>
      <c r="D70" s="58" t="s">
        <v>29</v>
      </c>
      <c r="E70" s="58">
        <v>100</v>
      </c>
      <c r="F70" s="57">
        <v>100</v>
      </c>
      <c r="G70" s="52">
        <f t="shared" si="4"/>
        <v>1</v>
      </c>
      <c r="H70" s="55">
        <v>32283.19</v>
      </c>
      <c r="I70" s="10"/>
      <c r="J70" s="55">
        <v>32283.19</v>
      </c>
      <c r="K70" s="10">
        <v>0</v>
      </c>
      <c r="L70" s="10">
        <f t="shared" si="1"/>
        <v>1</v>
      </c>
      <c r="M70" s="39">
        <f t="shared" si="2"/>
        <v>1</v>
      </c>
      <c r="N70" s="51" t="s">
        <v>7</v>
      </c>
    </row>
    <row r="71" spans="1:14" s="6" customFormat="1" ht="38.25">
      <c r="A71" s="20"/>
      <c r="B71" s="35" t="s">
        <v>143</v>
      </c>
      <c r="C71" s="20" t="s">
        <v>41</v>
      </c>
      <c r="D71" s="58" t="s">
        <v>29</v>
      </c>
      <c r="E71" s="58">
        <v>100</v>
      </c>
      <c r="F71" s="57">
        <v>100</v>
      </c>
      <c r="G71" s="52">
        <f t="shared" si="4"/>
        <v>1</v>
      </c>
      <c r="H71" s="55">
        <v>735000</v>
      </c>
      <c r="I71" s="10"/>
      <c r="J71" s="55">
        <v>735000</v>
      </c>
      <c r="K71" s="10">
        <v>0</v>
      </c>
      <c r="L71" s="10">
        <f t="shared" si="1"/>
        <v>1</v>
      </c>
      <c r="M71" s="39">
        <f t="shared" si="2"/>
        <v>1</v>
      </c>
      <c r="N71" s="51" t="s">
        <v>7</v>
      </c>
    </row>
    <row r="72" spans="1:14" s="6" customFormat="1" ht="69" customHeight="1">
      <c r="A72" s="20"/>
      <c r="B72" s="35" t="s">
        <v>144</v>
      </c>
      <c r="C72" s="38" t="s">
        <v>139</v>
      </c>
      <c r="D72" s="58" t="s">
        <v>29</v>
      </c>
      <c r="E72" s="58">
        <v>100</v>
      </c>
      <c r="F72" s="57">
        <v>100</v>
      </c>
      <c r="G72" s="52">
        <f t="shared" si="4"/>
        <v>1</v>
      </c>
      <c r="H72" s="55">
        <v>406000</v>
      </c>
      <c r="I72" s="10"/>
      <c r="J72" s="55">
        <v>406000</v>
      </c>
      <c r="K72" s="10">
        <v>0</v>
      </c>
      <c r="L72" s="10">
        <f t="shared" si="1"/>
        <v>1</v>
      </c>
      <c r="M72" s="39">
        <f t="shared" si="2"/>
        <v>1</v>
      </c>
      <c r="N72" s="51" t="s">
        <v>7</v>
      </c>
    </row>
    <row r="73" spans="1:14" s="6" customFormat="1" ht="69" customHeight="1">
      <c r="A73" s="20"/>
      <c r="B73" s="35" t="s">
        <v>145</v>
      </c>
      <c r="C73" s="38" t="s">
        <v>139</v>
      </c>
      <c r="D73" s="58" t="s">
        <v>29</v>
      </c>
      <c r="E73" s="58">
        <v>100</v>
      </c>
      <c r="F73" s="57">
        <v>100</v>
      </c>
      <c r="G73" s="57">
        <f t="shared" ref="G73" si="5">F73/E73</f>
        <v>1</v>
      </c>
      <c r="H73" s="55">
        <v>406000</v>
      </c>
      <c r="I73" s="10"/>
      <c r="J73" s="55">
        <v>406000</v>
      </c>
      <c r="K73" s="10">
        <v>0</v>
      </c>
      <c r="L73" s="10">
        <f t="shared" si="1"/>
        <v>1</v>
      </c>
      <c r="M73" s="39">
        <f t="shared" si="2"/>
        <v>1</v>
      </c>
      <c r="N73" s="51" t="s">
        <v>7</v>
      </c>
    </row>
    <row r="74" spans="1:14" s="6" customFormat="1" ht="74.25" customHeight="1">
      <c r="A74" s="20"/>
      <c r="B74" s="35" t="s">
        <v>146</v>
      </c>
      <c r="C74" s="38" t="s">
        <v>139</v>
      </c>
      <c r="D74" s="58" t="s">
        <v>29</v>
      </c>
      <c r="E74" s="58">
        <v>100</v>
      </c>
      <c r="F74" s="57">
        <v>100</v>
      </c>
      <c r="G74" s="52">
        <f t="shared" si="4"/>
        <v>1</v>
      </c>
      <c r="H74" s="56">
        <v>401000</v>
      </c>
      <c r="I74" s="10"/>
      <c r="J74" s="56">
        <v>401000</v>
      </c>
      <c r="K74" s="10">
        <v>0</v>
      </c>
      <c r="L74" s="10">
        <f t="shared" si="1"/>
        <v>1</v>
      </c>
      <c r="M74" s="39">
        <f t="shared" si="2"/>
        <v>1</v>
      </c>
      <c r="N74" s="51" t="s">
        <v>7</v>
      </c>
    </row>
    <row r="75" spans="1:14" s="6" customFormat="1" ht="63.75">
      <c r="A75" s="20"/>
      <c r="B75" s="35" t="s">
        <v>147</v>
      </c>
      <c r="C75" s="38" t="s">
        <v>123</v>
      </c>
      <c r="D75" s="51" t="s">
        <v>140</v>
      </c>
      <c r="E75" s="51">
        <v>1</v>
      </c>
      <c r="F75" s="52">
        <v>1</v>
      </c>
      <c r="G75" s="52">
        <f t="shared" si="4"/>
        <v>1</v>
      </c>
      <c r="H75" s="37">
        <v>1220658.9000000001</v>
      </c>
      <c r="I75" s="10"/>
      <c r="J75" s="37">
        <v>1220658.9000000001</v>
      </c>
      <c r="K75" s="10">
        <v>0</v>
      </c>
      <c r="L75" s="10">
        <f t="shared" si="1"/>
        <v>1</v>
      </c>
      <c r="M75" s="39">
        <f t="shared" si="2"/>
        <v>1</v>
      </c>
      <c r="N75" s="51" t="s">
        <v>7</v>
      </c>
    </row>
    <row r="76" spans="1:14" s="6" customFormat="1" ht="63.75">
      <c r="A76" s="20"/>
      <c r="B76" s="35" t="s">
        <v>148</v>
      </c>
      <c r="C76" s="38" t="s">
        <v>123</v>
      </c>
      <c r="D76" s="58" t="s">
        <v>140</v>
      </c>
      <c r="E76" s="58">
        <v>1</v>
      </c>
      <c r="F76" s="57">
        <v>1</v>
      </c>
      <c r="G76" s="52">
        <f t="shared" si="4"/>
        <v>1</v>
      </c>
      <c r="H76" s="37">
        <v>661772.20000000007</v>
      </c>
      <c r="I76" s="10"/>
      <c r="J76" s="37">
        <v>661772.20000000007</v>
      </c>
      <c r="K76" s="10">
        <v>0</v>
      </c>
      <c r="L76" s="10">
        <f t="shared" si="1"/>
        <v>1</v>
      </c>
      <c r="M76" s="39">
        <f t="shared" si="2"/>
        <v>1</v>
      </c>
      <c r="N76" s="51" t="s">
        <v>7</v>
      </c>
    </row>
    <row r="77" spans="1:14" s="6" customFormat="1" ht="69" customHeight="1">
      <c r="A77" s="20"/>
      <c r="B77" s="35" t="s">
        <v>149</v>
      </c>
      <c r="C77" s="38" t="s">
        <v>123</v>
      </c>
      <c r="D77" s="58" t="s">
        <v>140</v>
      </c>
      <c r="E77" s="58">
        <v>1</v>
      </c>
      <c r="F77" s="57">
        <v>1</v>
      </c>
      <c r="G77" s="52">
        <f t="shared" si="4"/>
        <v>1</v>
      </c>
      <c r="H77" s="37">
        <v>1298223.5</v>
      </c>
      <c r="I77" s="10"/>
      <c r="J77" s="37">
        <v>1298223.5</v>
      </c>
      <c r="K77" s="10">
        <v>0</v>
      </c>
      <c r="L77" s="10">
        <f t="shared" si="1"/>
        <v>1</v>
      </c>
      <c r="M77" s="39">
        <f t="shared" si="2"/>
        <v>1</v>
      </c>
      <c r="N77" s="51" t="s">
        <v>7</v>
      </c>
    </row>
    <row r="78" spans="1:14" s="6" customFormat="1" ht="69" customHeight="1">
      <c r="A78" s="20"/>
      <c r="B78" s="35" t="s">
        <v>150</v>
      </c>
      <c r="C78" s="38" t="s">
        <v>123</v>
      </c>
      <c r="D78" s="58" t="s">
        <v>140</v>
      </c>
      <c r="E78" s="58">
        <v>1</v>
      </c>
      <c r="F78" s="57">
        <v>1</v>
      </c>
      <c r="G78" s="57">
        <f t="shared" ref="G78:G79" si="6">F78/E78</f>
        <v>1</v>
      </c>
      <c r="H78" s="37">
        <v>145900</v>
      </c>
      <c r="I78" s="10"/>
      <c r="J78" s="37">
        <v>145900</v>
      </c>
      <c r="K78" s="10">
        <v>0</v>
      </c>
      <c r="L78" s="10">
        <f t="shared" si="1"/>
        <v>1</v>
      </c>
      <c r="M78" s="39">
        <f t="shared" si="2"/>
        <v>1</v>
      </c>
      <c r="N78" s="58" t="s">
        <v>7</v>
      </c>
    </row>
    <row r="79" spans="1:14" s="6" customFormat="1" ht="69" customHeight="1">
      <c r="A79" s="20"/>
      <c r="B79" s="35" t="s">
        <v>151</v>
      </c>
      <c r="C79" s="38" t="s">
        <v>152</v>
      </c>
      <c r="D79" s="57" t="s">
        <v>125</v>
      </c>
      <c r="E79" s="58">
        <v>1200</v>
      </c>
      <c r="F79" s="57">
        <v>1200</v>
      </c>
      <c r="G79" s="57">
        <f t="shared" si="6"/>
        <v>1</v>
      </c>
      <c r="H79" s="37">
        <v>76926.44</v>
      </c>
      <c r="I79" s="10"/>
      <c r="J79" s="37">
        <v>76926.44</v>
      </c>
      <c r="K79" s="10">
        <v>0</v>
      </c>
      <c r="L79" s="10">
        <f t="shared" si="1"/>
        <v>1</v>
      </c>
      <c r="M79" s="39">
        <f t="shared" si="2"/>
        <v>1</v>
      </c>
      <c r="N79" s="58" t="s">
        <v>7</v>
      </c>
    </row>
    <row r="80" spans="1:14" s="6" customFormat="1" ht="69" customHeight="1">
      <c r="A80" s="20"/>
      <c r="B80" s="35" t="s">
        <v>153</v>
      </c>
      <c r="C80" s="38" t="s">
        <v>152</v>
      </c>
      <c r="D80" s="57" t="s">
        <v>125</v>
      </c>
      <c r="E80" s="58">
        <v>1300</v>
      </c>
      <c r="F80" s="57">
        <v>1300</v>
      </c>
      <c r="G80" s="57">
        <f t="shared" ref="G80:G83" si="7">F80/E80</f>
        <v>1</v>
      </c>
      <c r="H80" s="37">
        <v>403861.5</v>
      </c>
      <c r="I80" s="10"/>
      <c r="J80" s="37">
        <v>403861.5</v>
      </c>
      <c r="K80" s="10">
        <v>0</v>
      </c>
      <c r="L80" s="10">
        <f t="shared" si="1"/>
        <v>1</v>
      </c>
      <c r="M80" s="39">
        <f t="shared" si="2"/>
        <v>1</v>
      </c>
      <c r="N80" s="58" t="s">
        <v>7</v>
      </c>
    </row>
    <row r="81" spans="1:14" s="6" customFormat="1" ht="69" customHeight="1">
      <c r="A81" s="20"/>
      <c r="B81" s="35" t="s">
        <v>154</v>
      </c>
      <c r="C81" s="38" t="s">
        <v>152</v>
      </c>
      <c r="D81" s="57" t="s">
        <v>125</v>
      </c>
      <c r="E81" s="58">
        <v>800</v>
      </c>
      <c r="F81" s="57">
        <v>800</v>
      </c>
      <c r="G81" s="57">
        <f t="shared" si="7"/>
        <v>1</v>
      </c>
      <c r="H81" s="37">
        <v>115389</v>
      </c>
      <c r="I81" s="10"/>
      <c r="J81" s="37">
        <v>115389</v>
      </c>
      <c r="K81" s="10">
        <v>0</v>
      </c>
      <c r="L81" s="10">
        <f t="shared" si="1"/>
        <v>1</v>
      </c>
      <c r="M81" s="39">
        <f t="shared" si="2"/>
        <v>1</v>
      </c>
      <c r="N81" s="58" t="s">
        <v>7</v>
      </c>
    </row>
    <row r="82" spans="1:14" s="6" customFormat="1" ht="69" customHeight="1">
      <c r="A82" s="20"/>
      <c r="B82" s="35" t="s">
        <v>155</v>
      </c>
      <c r="C82" s="38" t="s">
        <v>152</v>
      </c>
      <c r="D82" s="57" t="s">
        <v>125</v>
      </c>
      <c r="E82" s="58">
        <v>500</v>
      </c>
      <c r="F82" s="57">
        <v>500</v>
      </c>
      <c r="G82" s="57">
        <f t="shared" si="7"/>
        <v>1</v>
      </c>
      <c r="H82" s="37">
        <v>76926</v>
      </c>
      <c r="I82" s="10"/>
      <c r="J82" s="37">
        <v>76926</v>
      </c>
      <c r="K82" s="10">
        <v>0</v>
      </c>
      <c r="L82" s="10">
        <f t="shared" si="1"/>
        <v>1</v>
      </c>
      <c r="M82" s="39">
        <f t="shared" si="2"/>
        <v>1</v>
      </c>
      <c r="N82" s="58" t="s">
        <v>7</v>
      </c>
    </row>
    <row r="83" spans="1:14" s="6" customFormat="1" ht="69" customHeight="1">
      <c r="A83" s="20"/>
      <c r="B83" s="35" t="s">
        <v>156</v>
      </c>
      <c r="C83" s="38" t="s">
        <v>157</v>
      </c>
      <c r="D83" s="57" t="s">
        <v>140</v>
      </c>
      <c r="E83" s="58">
        <v>1</v>
      </c>
      <c r="F83" s="57">
        <v>1</v>
      </c>
      <c r="G83" s="57">
        <f t="shared" si="7"/>
        <v>1</v>
      </c>
      <c r="H83" s="37">
        <v>442682.91</v>
      </c>
      <c r="I83" s="10"/>
      <c r="J83" s="37">
        <v>442682.91</v>
      </c>
      <c r="K83" s="10">
        <v>0</v>
      </c>
      <c r="L83" s="10">
        <f t="shared" si="1"/>
        <v>1</v>
      </c>
      <c r="M83" s="39">
        <f t="shared" si="2"/>
        <v>1</v>
      </c>
      <c r="N83" s="58" t="s">
        <v>7</v>
      </c>
    </row>
    <row r="84" spans="1:14" s="6" customFormat="1" ht="69" customHeight="1">
      <c r="A84" s="20"/>
      <c r="B84" s="35" t="s">
        <v>158</v>
      </c>
      <c r="C84" s="38" t="s">
        <v>157</v>
      </c>
      <c r="D84" s="57" t="s">
        <v>140</v>
      </c>
      <c r="E84" s="58">
        <v>1</v>
      </c>
      <c r="F84" s="57">
        <v>1</v>
      </c>
      <c r="G84" s="57">
        <f t="shared" ref="G84:G87" si="8">F84/E84</f>
        <v>1</v>
      </c>
      <c r="H84" s="37">
        <v>145017.22</v>
      </c>
      <c r="I84" s="10"/>
      <c r="J84" s="37">
        <v>145017.22</v>
      </c>
      <c r="K84" s="10">
        <v>0</v>
      </c>
      <c r="L84" s="10">
        <f t="shared" si="1"/>
        <v>1</v>
      </c>
      <c r="M84" s="39">
        <f t="shared" si="2"/>
        <v>1</v>
      </c>
      <c r="N84" s="58" t="s">
        <v>7</v>
      </c>
    </row>
    <row r="85" spans="1:14" s="6" customFormat="1" ht="69" customHeight="1">
      <c r="A85" s="20"/>
      <c r="B85" s="35" t="s">
        <v>159</v>
      </c>
      <c r="C85" s="38" t="s">
        <v>157</v>
      </c>
      <c r="D85" s="57" t="s">
        <v>140</v>
      </c>
      <c r="E85" s="58">
        <v>1</v>
      </c>
      <c r="F85" s="57">
        <v>1</v>
      </c>
      <c r="G85" s="57">
        <f t="shared" si="8"/>
        <v>1</v>
      </c>
      <c r="H85" s="37">
        <v>157491.39000000001</v>
      </c>
      <c r="I85" s="10"/>
      <c r="J85" s="37">
        <v>157491.39000000001</v>
      </c>
      <c r="K85" s="10">
        <v>0</v>
      </c>
      <c r="L85" s="10">
        <f t="shared" si="1"/>
        <v>1</v>
      </c>
      <c r="M85" s="39">
        <f t="shared" si="2"/>
        <v>1</v>
      </c>
      <c r="N85" s="58" t="s">
        <v>7</v>
      </c>
    </row>
    <row r="86" spans="1:14" s="6" customFormat="1" ht="69" customHeight="1">
      <c r="A86" s="20"/>
      <c r="B86" s="35" t="s">
        <v>160</v>
      </c>
      <c r="C86" s="38" t="s">
        <v>157</v>
      </c>
      <c r="D86" s="57" t="s">
        <v>140</v>
      </c>
      <c r="E86" s="58">
        <v>1</v>
      </c>
      <c r="F86" s="57">
        <v>1</v>
      </c>
      <c r="G86" s="57">
        <f t="shared" si="8"/>
        <v>1</v>
      </c>
      <c r="H86" s="37">
        <v>157491.39000000001</v>
      </c>
      <c r="I86" s="10"/>
      <c r="J86" s="37">
        <v>157491.39000000001</v>
      </c>
      <c r="K86" s="10">
        <v>0</v>
      </c>
      <c r="L86" s="10">
        <f t="shared" si="1"/>
        <v>1</v>
      </c>
      <c r="M86" s="39">
        <f t="shared" si="2"/>
        <v>1</v>
      </c>
      <c r="N86" s="58" t="s">
        <v>7</v>
      </c>
    </row>
    <row r="87" spans="1:14" s="6" customFormat="1" ht="69" customHeight="1">
      <c r="A87" s="20"/>
      <c r="B87" s="35" t="s">
        <v>161</v>
      </c>
      <c r="C87" s="38" t="s">
        <v>123</v>
      </c>
      <c r="D87" s="57" t="s">
        <v>140</v>
      </c>
      <c r="E87" s="58">
        <v>1</v>
      </c>
      <c r="F87" s="57">
        <v>1</v>
      </c>
      <c r="G87" s="57">
        <f t="shared" si="8"/>
        <v>1</v>
      </c>
      <c r="H87" s="37">
        <v>1394166.67</v>
      </c>
      <c r="I87" s="10"/>
      <c r="J87" s="37">
        <v>1394166.67</v>
      </c>
      <c r="K87" s="10">
        <v>0</v>
      </c>
      <c r="L87" s="10">
        <f t="shared" si="1"/>
        <v>1</v>
      </c>
      <c r="M87" s="39">
        <f t="shared" si="2"/>
        <v>1</v>
      </c>
      <c r="N87" s="58" t="s">
        <v>7</v>
      </c>
    </row>
    <row r="88" spans="1:14" s="6" customFormat="1" ht="69" customHeight="1">
      <c r="A88" s="20"/>
      <c r="B88" s="35" t="s">
        <v>162</v>
      </c>
      <c r="C88" s="38" t="s">
        <v>123</v>
      </c>
      <c r="D88" s="57" t="s">
        <v>140</v>
      </c>
      <c r="E88" s="58">
        <v>1</v>
      </c>
      <c r="F88" s="57">
        <v>1</v>
      </c>
      <c r="G88" s="57">
        <f t="shared" ref="G88:G89" si="9">F88/E88</f>
        <v>1</v>
      </c>
      <c r="H88" s="37">
        <v>423000</v>
      </c>
      <c r="I88" s="10"/>
      <c r="J88" s="37">
        <v>423000</v>
      </c>
      <c r="K88" s="10">
        <v>0</v>
      </c>
      <c r="L88" s="10">
        <f t="shared" si="1"/>
        <v>1</v>
      </c>
      <c r="M88" s="39">
        <f t="shared" si="2"/>
        <v>1</v>
      </c>
      <c r="N88" s="58" t="s">
        <v>7</v>
      </c>
    </row>
    <row r="89" spans="1:14" s="6" customFormat="1" ht="25.5">
      <c r="A89" s="20"/>
      <c r="B89" s="35" t="s">
        <v>163</v>
      </c>
      <c r="C89" s="20" t="s">
        <v>124</v>
      </c>
      <c r="D89" s="58" t="s">
        <v>125</v>
      </c>
      <c r="E89" s="58">
        <v>5032</v>
      </c>
      <c r="F89" s="57">
        <v>5032</v>
      </c>
      <c r="G89" s="57">
        <f t="shared" si="9"/>
        <v>1</v>
      </c>
      <c r="H89" s="37">
        <v>2077399.2</v>
      </c>
      <c r="I89" s="10"/>
      <c r="J89" s="37">
        <v>2077399.2</v>
      </c>
      <c r="K89" s="10">
        <v>0</v>
      </c>
      <c r="L89" s="10">
        <f t="shared" si="1"/>
        <v>1</v>
      </c>
      <c r="M89" s="39">
        <f t="shared" si="2"/>
        <v>1</v>
      </c>
      <c r="N89" s="58" t="s">
        <v>7</v>
      </c>
    </row>
    <row r="90" spans="1:14" s="6" customFormat="1" ht="69" customHeight="1">
      <c r="A90" s="20"/>
      <c r="B90" s="35" t="s">
        <v>164</v>
      </c>
      <c r="C90" s="38" t="s">
        <v>123</v>
      </c>
      <c r="D90" s="57" t="s">
        <v>140</v>
      </c>
      <c r="E90" s="58">
        <v>1</v>
      </c>
      <c r="F90" s="57">
        <v>1</v>
      </c>
      <c r="G90" s="57">
        <f t="shared" ref="G90:G91" si="10">F90/E90</f>
        <v>1</v>
      </c>
      <c r="H90" s="37">
        <v>580000</v>
      </c>
      <c r="I90" s="10"/>
      <c r="J90" s="37">
        <v>580000</v>
      </c>
      <c r="K90" s="10">
        <v>0</v>
      </c>
      <c r="L90" s="10">
        <f t="shared" si="1"/>
        <v>1</v>
      </c>
      <c r="M90" s="39">
        <f t="shared" si="2"/>
        <v>1</v>
      </c>
      <c r="N90" s="58" t="s">
        <v>7</v>
      </c>
    </row>
    <row r="91" spans="1:14" s="6" customFormat="1" ht="69" customHeight="1">
      <c r="A91" s="20"/>
      <c r="B91" s="35" t="s">
        <v>165</v>
      </c>
      <c r="C91" s="38" t="s">
        <v>123</v>
      </c>
      <c r="D91" s="57" t="s">
        <v>140</v>
      </c>
      <c r="E91" s="58">
        <v>1</v>
      </c>
      <c r="F91" s="57">
        <v>1</v>
      </c>
      <c r="G91" s="57">
        <f t="shared" si="10"/>
        <v>1</v>
      </c>
      <c r="H91" s="37">
        <v>175800</v>
      </c>
      <c r="I91" s="10"/>
      <c r="J91" s="37">
        <v>175800</v>
      </c>
      <c r="K91" s="10">
        <v>0</v>
      </c>
      <c r="L91" s="10">
        <f t="shared" si="1"/>
        <v>1</v>
      </c>
      <c r="M91" s="39">
        <f t="shared" si="2"/>
        <v>1</v>
      </c>
      <c r="N91" s="58" t="s">
        <v>7</v>
      </c>
    </row>
    <row r="92" spans="1:14" s="6" customFormat="1" ht="69" hidden="1" customHeight="1">
      <c r="A92" s="20"/>
      <c r="B92" s="35"/>
      <c r="C92" s="38"/>
      <c r="D92" s="57"/>
      <c r="E92" s="58"/>
      <c r="F92" s="57"/>
      <c r="G92" s="57" t="e">
        <f t="shared" ref="G92" si="11">F92/E92</f>
        <v>#DIV/0!</v>
      </c>
      <c r="H92" s="37"/>
      <c r="I92" s="10"/>
      <c r="J92" s="37"/>
      <c r="K92" s="10">
        <v>0</v>
      </c>
      <c r="L92" s="10" t="e">
        <f t="shared" si="1"/>
        <v>#DIV/0!</v>
      </c>
      <c r="M92" s="39" t="e">
        <f t="shared" si="2"/>
        <v>#DIV/0!</v>
      </c>
      <c r="N92" s="58" t="s">
        <v>7</v>
      </c>
    </row>
    <row r="93" spans="1:14" s="2" customFormat="1">
      <c r="A93" s="20"/>
      <c r="B93" s="20"/>
      <c r="C93" s="20"/>
      <c r="D93" s="27" t="s">
        <v>7</v>
      </c>
      <c r="E93" s="27" t="s">
        <v>7</v>
      </c>
      <c r="F93" s="27" t="s">
        <v>7</v>
      </c>
      <c r="G93" s="26"/>
      <c r="H93" s="10">
        <f>SUM(H63:H92)</f>
        <v>35818806.120000005</v>
      </c>
      <c r="I93" s="10">
        <f>SUM(I60:I60)</f>
        <v>0</v>
      </c>
      <c r="J93" s="10">
        <f>SUM(J63:J92)</f>
        <v>35816556.120000005</v>
      </c>
      <c r="K93" s="10">
        <f>SUM(K60:K60)</f>
        <v>0</v>
      </c>
      <c r="L93" s="26"/>
      <c r="M93" s="26"/>
      <c r="N93" s="27" t="s">
        <v>7</v>
      </c>
    </row>
    <row r="94" spans="1:14" s="2" customFormat="1" ht="15.75" customHeight="1">
      <c r="A94" s="60" t="s">
        <v>18</v>
      </c>
      <c r="B94" s="60"/>
      <c r="C94" s="60"/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</row>
    <row r="95" spans="1:14" s="2" customFormat="1">
      <c r="A95" s="20"/>
      <c r="B95" s="20" t="s">
        <v>19</v>
      </c>
      <c r="C95" s="9" t="s">
        <v>20</v>
      </c>
      <c r="D95" s="26"/>
      <c r="E95" s="26"/>
      <c r="F95" s="26"/>
      <c r="G95" s="26"/>
      <c r="H95" s="26"/>
      <c r="I95" s="26"/>
      <c r="J95" s="26"/>
      <c r="K95" s="26"/>
      <c r="L95" s="26"/>
      <c r="M95" s="26" t="s">
        <v>7</v>
      </c>
      <c r="N95" s="26" t="s">
        <v>7</v>
      </c>
    </row>
    <row r="96" spans="1:14" s="2" customFormat="1" ht="14.25" customHeight="1">
      <c r="A96" s="61" t="s">
        <v>92</v>
      </c>
      <c r="B96" s="61"/>
      <c r="C96" s="61"/>
      <c r="D96" s="61"/>
      <c r="E96" s="61"/>
      <c r="F96" s="61"/>
      <c r="G96" s="61"/>
      <c r="H96" s="61"/>
      <c r="I96" s="61"/>
      <c r="J96" s="61"/>
      <c r="K96" s="61"/>
      <c r="L96" s="61"/>
      <c r="M96" s="61"/>
      <c r="N96" s="12">
        <v>100</v>
      </c>
    </row>
    <row r="97" spans="1:14" s="2" customFormat="1" ht="15" customHeight="1">
      <c r="A97" s="62" t="s">
        <v>64</v>
      </c>
      <c r="B97" s="62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</row>
    <row r="98" spans="1:14" s="6" customFormat="1">
      <c r="A98" s="59" t="s">
        <v>15</v>
      </c>
      <c r="B98" s="59"/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</row>
    <row r="99" spans="1:14" s="6" customFormat="1" ht="91.5" customHeight="1">
      <c r="A99" s="20"/>
      <c r="B99" s="20" t="s">
        <v>65</v>
      </c>
      <c r="C99" s="20" t="s">
        <v>66</v>
      </c>
      <c r="D99" s="26" t="s">
        <v>29</v>
      </c>
      <c r="E99" s="26">
        <v>100</v>
      </c>
      <c r="F99" s="25">
        <v>100</v>
      </c>
      <c r="G99" s="32">
        <f>F99/E99</f>
        <v>1</v>
      </c>
      <c r="H99" s="10">
        <v>1492500</v>
      </c>
      <c r="I99" s="10">
        <v>0</v>
      </c>
      <c r="J99" s="10">
        <v>1492500</v>
      </c>
      <c r="K99" s="10">
        <v>0</v>
      </c>
      <c r="L99" s="10">
        <f>(J99-I99+K99)/(H99-I99)</f>
        <v>1</v>
      </c>
      <c r="M99" s="33">
        <f>G99/L99</f>
        <v>1</v>
      </c>
      <c r="N99" s="26" t="s">
        <v>7</v>
      </c>
    </row>
    <row r="100" spans="1:14" s="6" customFormat="1" ht="63.75">
      <c r="A100" s="20"/>
      <c r="B100" s="5" t="s">
        <v>126</v>
      </c>
      <c r="C100" s="20" t="s">
        <v>41</v>
      </c>
      <c r="D100" s="26" t="s">
        <v>29</v>
      </c>
      <c r="E100" s="58">
        <v>100</v>
      </c>
      <c r="F100" s="57">
        <v>100</v>
      </c>
      <c r="G100" s="57">
        <f>F100/E100</f>
        <v>1</v>
      </c>
      <c r="H100" s="10">
        <v>985000</v>
      </c>
      <c r="I100" s="10">
        <v>0</v>
      </c>
      <c r="J100" s="10">
        <v>985000</v>
      </c>
      <c r="K100" s="10">
        <v>0</v>
      </c>
      <c r="L100" s="10">
        <f>(J100-I100+K100)/(H100-I100)</f>
        <v>1</v>
      </c>
      <c r="M100" s="33">
        <f>G100/L100</f>
        <v>1</v>
      </c>
      <c r="N100" s="26" t="s">
        <v>27</v>
      </c>
    </row>
    <row r="101" spans="1:14" s="6" customFormat="1" ht="63.75">
      <c r="A101" s="20"/>
      <c r="B101" s="5" t="s">
        <v>166</v>
      </c>
      <c r="C101" s="20" t="s">
        <v>41</v>
      </c>
      <c r="D101" s="58" t="s">
        <v>29</v>
      </c>
      <c r="E101" s="58">
        <v>100</v>
      </c>
      <c r="F101" s="57">
        <v>100</v>
      </c>
      <c r="G101" s="57">
        <f>F101/E101</f>
        <v>1</v>
      </c>
      <c r="H101" s="10">
        <v>315000</v>
      </c>
      <c r="I101" s="10">
        <v>0</v>
      </c>
      <c r="J101" s="10">
        <v>315000</v>
      </c>
      <c r="K101" s="10">
        <v>0</v>
      </c>
      <c r="L101" s="10">
        <f>(J101-I101+K101)/(H101-I101)</f>
        <v>1</v>
      </c>
      <c r="M101" s="58">
        <f>G101/L101</f>
        <v>1</v>
      </c>
      <c r="N101" s="58" t="s">
        <v>27</v>
      </c>
    </row>
    <row r="102" spans="1:14" s="2" customFormat="1">
      <c r="A102" s="20"/>
      <c r="B102" s="5"/>
      <c r="C102" s="11"/>
      <c r="D102" s="27" t="s">
        <v>7</v>
      </c>
      <c r="E102" s="27" t="s">
        <v>7</v>
      </c>
      <c r="F102" s="27" t="s">
        <v>7</v>
      </c>
      <c r="G102" s="26"/>
      <c r="H102" s="10">
        <f>SUM(H99:H101)</f>
        <v>2792500</v>
      </c>
      <c r="I102" s="10">
        <f>SUM(I99:I99)</f>
        <v>0</v>
      </c>
      <c r="J102" s="10">
        <f>SUM(J99:J101)</f>
        <v>2792500</v>
      </c>
      <c r="K102" s="10">
        <f>SUM(K99:K99)</f>
        <v>0</v>
      </c>
      <c r="L102" s="26"/>
      <c r="M102" s="26"/>
      <c r="N102" s="27" t="s">
        <v>7</v>
      </c>
    </row>
    <row r="103" spans="1:14" s="2" customFormat="1">
      <c r="A103" s="20"/>
      <c r="B103" s="20"/>
      <c r="C103" s="20"/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7"/>
    </row>
    <row r="104" spans="1:14" s="2" customFormat="1" ht="15.75" customHeight="1">
      <c r="A104" s="60" t="s">
        <v>18</v>
      </c>
      <c r="B104" s="60"/>
      <c r="C104" s="60"/>
      <c r="D104" s="60"/>
      <c r="E104" s="60"/>
      <c r="F104" s="60"/>
      <c r="G104" s="60"/>
      <c r="H104" s="60"/>
      <c r="I104" s="60"/>
      <c r="J104" s="60"/>
      <c r="K104" s="60"/>
      <c r="L104" s="60"/>
      <c r="M104" s="60"/>
      <c r="N104" s="60"/>
    </row>
    <row r="105" spans="1:14" s="2" customFormat="1">
      <c r="A105" s="20"/>
      <c r="B105" s="20" t="s">
        <v>19</v>
      </c>
      <c r="C105" s="9" t="s">
        <v>20</v>
      </c>
      <c r="D105" s="26"/>
      <c r="E105" s="26"/>
      <c r="F105" s="26"/>
      <c r="G105" s="26"/>
      <c r="H105" s="26"/>
      <c r="I105" s="26"/>
      <c r="J105" s="26"/>
      <c r="K105" s="26"/>
      <c r="L105" s="26"/>
      <c r="M105" s="26" t="s">
        <v>7</v>
      </c>
      <c r="N105" s="26" t="s">
        <v>7</v>
      </c>
    </row>
    <row r="106" spans="1:14" s="2" customFormat="1" ht="14.25" customHeight="1">
      <c r="A106" s="61" t="s">
        <v>93</v>
      </c>
      <c r="B106" s="61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61"/>
      <c r="N106" s="12">
        <v>100</v>
      </c>
    </row>
    <row r="107" spans="1:14" s="2" customFormat="1" ht="15" hidden="1" customHeight="1">
      <c r="A107" s="62" t="s">
        <v>67</v>
      </c>
      <c r="B107" s="62"/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</row>
    <row r="108" spans="1:14" s="6" customFormat="1" hidden="1">
      <c r="A108" s="59" t="s">
        <v>15</v>
      </c>
      <c r="B108" s="59"/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59"/>
      <c r="N108" s="59"/>
    </row>
    <row r="109" spans="1:14" s="6" customFormat="1" ht="76.5" hidden="1">
      <c r="A109" s="20"/>
      <c r="B109" s="20" t="s">
        <v>68</v>
      </c>
      <c r="C109" s="20" t="s">
        <v>69</v>
      </c>
      <c r="D109" s="26" t="s">
        <v>30</v>
      </c>
      <c r="E109" s="26">
        <v>2</v>
      </c>
      <c r="F109" s="25">
        <v>2</v>
      </c>
      <c r="G109" s="26">
        <f>F109/E109</f>
        <v>1</v>
      </c>
      <c r="H109" s="10">
        <v>0</v>
      </c>
      <c r="I109" s="10">
        <v>0</v>
      </c>
      <c r="J109" s="10">
        <v>0</v>
      </c>
      <c r="K109" s="10">
        <v>0</v>
      </c>
      <c r="L109" s="10">
        <v>1</v>
      </c>
      <c r="M109" s="10">
        <f>G109/L109</f>
        <v>1</v>
      </c>
      <c r="N109" s="26" t="s">
        <v>7</v>
      </c>
    </row>
    <row r="110" spans="1:14" s="2" customFormat="1" hidden="1">
      <c r="A110" s="20"/>
      <c r="B110" s="5"/>
      <c r="C110" s="11"/>
      <c r="D110" s="27" t="s">
        <v>7</v>
      </c>
      <c r="E110" s="27" t="s">
        <v>7</v>
      </c>
      <c r="F110" s="27" t="s">
        <v>7</v>
      </c>
      <c r="G110" s="26"/>
      <c r="H110" s="10">
        <f>SUM(H109:H109)</f>
        <v>0</v>
      </c>
      <c r="I110" s="10">
        <f>SUM(I109:I109)</f>
        <v>0</v>
      </c>
      <c r="J110" s="10">
        <f>SUM(J109:J109)</f>
        <v>0</v>
      </c>
      <c r="K110" s="10">
        <f>SUM(K109:K109)</f>
        <v>0</v>
      </c>
      <c r="L110" s="26"/>
      <c r="M110" s="26"/>
      <c r="N110" s="27" t="s">
        <v>7</v>
      </c>
    </row>
    <row r="111" spans="1:14" s="2" customFormat="1" hidden="1">
      <c r="A111" s="20"/>
      <c r="B111" s="20"/>
      <c r="C111" s="20"/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7"/>
    </row>
    <row r="112" spans="1:14" s="2" customFormat="1" ht="15.75" hidden="1" customHeight="1">
      <c r="A112" s="60" t="s">
        <v>18</v>
      </c>
      <c r="B112" s="60"/>
      <c r="C112" s="60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</row>
    <row r="113" spans="1:15" s="2" customFormat="1" hidden="1">
      <c r="A113" s="20"/>
      <c r="B113" s="20" t="s">
        <v>19</v>
      </c>
      <c r="C113" s="9" t="s">
        <v>20</v>
      </c>
      <c r="D113" s="26"/>
      <c r="E113" s="26"/>
      <c r="F113" s="26"/>
      <c r="G113" s="26"/>
      <c r="H113" s="26"/>
      <c r="I113" s="26"/>
      <c r="J113" s="26"/>
      <c r="K113" s="26"/>
      <c r="L113" s="26"/>
      <c r="M113" s="26" t="s">
        <v>7</v>
      </c>
      <c r="N113" s="26" t="s">
        <v>7</v>
      </c>
    </row>
    <row r="114" spans="1:15" s="2" customFormat="1" ht="14.25" hidden="1" customHeight="1">
      <c r="A114" s="61" t="s">
        <v>94</v>
      </c>
      <c r="B114" s="61"/>
      <c r="C114" s="61"/>
      <c r="D114" s="61"/>
      <c r="E114" s="61"/>
      <c r="F114" s="61"/>
      <c r="G114" s="61"/>
      <c r="H114" s="61"/>
      <c r="I114" s="61"/>
      <c r="J114" s="61"/>
      <c r="K114" s="61"/>
      <c r="L114" s="61"/>
      <c r="M114" s="61"/>
      <c r="N114" s="28"/>
    </row>
    <row r="115" spans="1:15" s="2" customFormat="1" ht="15.75" customHeight="1">
      <c r="A115" s="61" t="s">
        <v>101</v>
      </c>
      <c r="B115" s="61"/>
      <c r="C115" s="61"/>
      <c r="D115" s="61"/>
      <c r="E115" s="61"/>
      <c r="F115" s="61"/>
      <c r="G115" s="61"/>
      <c r="H115" s="61"/>
      <c r="I115" s="61"/>
      <c r="J115" s="61"/>
      <c r="K115" s="61"/>
      <c r="L115" s="61"/>
      <c r="M115" s="61"/>
      <c r="N115" s="12">
        <v>100</v>
      </c>
    </row>
    <row r="116" spans="1:15" s="2" customFormat="1">
      <c r="A116" s="80"/>
      <c r="B116" s="81"/>
      <c r="C116" s="81"/>
      <c r="D116" s="81"/>
      <c r="E116" s="81"/>
      <c r="F116" s="81"/>
      <c r="G116" s="81"/>
      <c r="H116" s="81"/>
      <c r="I116" s="81"/>
      <c r="J116" s="81"/>
      <c r="K116" s="81"/>
      <c r="L116" s="81"/>
      <c r="M116" s="81"/>
      <c r="N116" s="15"/>
    </row>
    <row r="117" spans="1:15" s="2" customFormat="1">
      <c r="A117" s="62" t="s">
        <v>95</v>
      </c>
      <c r="B117" s="62"/>
      <c r="C117" s="62"/>
      <c r="D117" s="62"/>
      <c r="E117" s="62"/>
      <c r="F117" s="62"/>
      <c r="G117" s="62"/>
      <c r="H117" s="62"/>
      <c r="I117" s="62"/>
      <c r="J117" s="62"/>
      <c r="K117" s="62"/>
      <c r="L117" s="62"/>
      <c r="M117" s="62"/>
      <c r="N117" s="62"/>
    </row>
    <row r="118" spans="1:15" s="2" customFormat="1" hidden="1">
      <c r="A118" s="62" t="s">
        <v>14</v>
      </c>
      <c r="B118" s="62"/>
      <c r="C118" s="62"/>
      <c r="D118" s="62"/>
      <c r="E118" s="62"/>
      <c r="F118" s="62"/>
      <c r="G118" s="62"/>
      <c r="H118" s="62"/>
      <c r="I118" s="62"/>
      <c r="J118" s="62"/>
      <c r="K118" s="62"/>
      <c r="L118" s="62"/>
      <c r="M118" s="62"/>
      <c r="N118" s="62"/>
    </row>
    <row r="119" spans="1:15" s="2" customFormat="1" hidden="1">
      <c r="A119" s="59" t="s">
        <v>15</v>
      </c>
      <c r="B119" s="59"/>
      <c r="C119" s="59"/>
      <c r="D119" s="59"/>
      <c r="E119" s="59"/>
      <c r="F119" s="59"/>
      <c r="G119" s="59"/>
      <c r="H119" s="59"/>
      <c r="I119" s="59"/>
      <c r="J119" s="59"/>
      <c r="K119" s="59"/>
      <c r="L119" s="59"/>
      <c r="M119" s="59"/>
      <c r="N119" s="59"/>
    </row>
    <row r="120" spans="1:15" s="2" customFormat="1" hidden="1">
      <c r="A120" s="18"/>
      <c r="B120" s="18" t="s">
        <v>16</v>
      </c>
      <c r="C120" s="9" t="s">
        <v>17</v>
      </c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 t="s">
        <v>7</v>
      </c>
    </row>
    <row r="121" spans="1:15" s="2" customFormat="1" hidden="1">
      <c r="A121" s="59" t="s">
        <v>18</v>
      </c>
      <c r="B121" s="59"/>
      <c r="C121" s="59"/>
      <c r="D121" s="59"/>
      <c r="E121" s="59"/>
      <c r="F121" s="59"/>
      <c r="G121" s="59"/>
      <c r="H121" s="59"/>
      <c r="I121" s="59"/>
      <c r="J121" s="59"/>
      <c r="K121" s="59"/>
      <c r="L121" s="59"/>
      <c r="M121" s="59"/>
      <c r="N121" s="59"/>
    </row>
    <row r="122" spans="1:15" s="2" customFormat="1" hidden="1">
      <c r="A122" s="18"/>
      <c r="B122" s="18" t="s">
        <v>16</v>
      </c>
      <c r="C122" s="9" t="s">
        <v>17</v>
      </c>
      <c r="D122" s="17"/>
      <c r="E122" s="17"/>
      <c r="F122" s="17"/>
      <c r="G122" s="17"/>
      <c r="H122" s="17"/>
      <c r="I122" s="17"/>
      <c r="J122" s="17"/>
      <c r="K122" s="17"/>
      <c r="L122" s="17"/>
      <c r="M122" s="17" t="s">
        <v>7</v>
      </c>
      <c r="N122" s="17" t="s">
        <v>7</v>
      </c>
    </row>
    <row r="123" spans="1:15" s="2" customFormat="1" hidden="1">
      <c r="A123" s="84" t="s">
        <v>33</v>
      </c>
      <c r="B123" s="85"/>
      <c r="C123" s="85"/>
      <c r="D123" s="85"/>
      <c r="E123" s="85"/>
      <c r="F123" s="85"/>
      <c r="G123" s="85"/>
      <c r="H123" s="85"/>
      <c r="I123" s="85"/>
      <c r="J123" s="85"/>
      <c r="K123" s="85"/>
      <c r="L123" s="85"/>
      <c r="M123" s="85"/>
      <c r="N123" s="86"/>
    </row>
    <row r="124" spans="1:15" s="6" customFormat="1">
      <c r="A124" s="62" t="s">
        <v>70</v>
      </c>
      <c r="B124" s="62"/>
      <c r="C124" s="62"/>
      <c r="D124" s="62"/>
      <c r="E124" s="62"/>
      <c r="F124" s="62"/>
      <c r="G124" s="62"/>
      <c r="H124" s="62"/>
      <c r="I124" s="62"/>
      <c r="J124" s="62"/>
      <c r="K124" s="62"/>
      <c r="L124" s="62"/>
      <c r="M124" s="62"/>
      <c r="N124" s="62"/>
    </row>
    <row r="125" spans="1:15" s="6" customFormat="1">
      <c r="A125" s="59" t="s">
        <v>15</v>
      </c>
      <c r="B125" s="59"/>
      <c r="C125" s="59"/>
      <c r="D125" s="59"/>
      <c r="E125" s="59"/>
      <c r="F125" s="59"/>
      <c r="G125" s="59"/>
      <c r="H125" s="59"/>
      <c r="I125" s="59"/>
      <c r="J125" s="59"/>
      <c r="K125" s="59"/>
      <c r="L125" s="59"/>
      <c r="M125" s="59"/>
      <c r="N125" s="59"/>
    </row>
    <row r="126" spans="1:15" s="6" customFormat="1" ht="76.5">
      <c r="A126" s="18"/>
      <c r="B126" s="20" t="s">
        <v>96</v>
      </c>
      <c r="C126" s="20" t="s">
        <v>71</v>
      </c>
      <c r="D126" s="26" t="s">
        <v>72</v>
      </c>
      <c r="E126" s="17">
        <v>4.4999999999999998E-2</v>
      </c>
      <c r="F126" s="25">
        <v>4.4999999999999998E-2</v>
      </c>
      <c r="G126" s="17">
        <f>F126/E126</f>
        <v>1</v>
      </c>
      <c r="H126" s="34">
        <v>2525653.21</v>
      </c>
      <c r="I126" s="10">
        <v>0</v>
      </c>
      <c r="J126" s="34">
        <v>1924637.37</v>
      </c>
      <c r="K126" s="10">
        <v>0</v>
      </c>
      <c r="L126" s="10">
        <f>(J126-I126+K126)/(H126-I126)</f>
        <v>0.7620354854655601</v>
      </c>
      <c r="M126" s="10">
        <f>G126/L126</f>
        <v>1.3122748468715433</v>
      </c>
      <c r="N126" s="17" t="s">
        <v>7</v>
      </c>
    </row>
    <row r="127" spans="1:15" s="6" customFormat="1" ht="51">
      <c r="A127" s="18"/>
      <c r="B127" s="20" t="s">
        <v>97</v>
      </c>
      <c r="C127" s="20" t="s">
        <v>73</v>
      </c>
      <c r="D127" s="26" t="s">
        <v>59</v>
      </c>
      <c r="E127" s="17">
        <v>1.01</v>
      </c>
      <c r="F127" s="25">
        <v>1.03</v>
      </c>
      <c r="G127" s="10">
        <f>F127/E127</f>
        <v>1.0198019801980198</v>
      </c>
      <c r="H127" s="10">
        <v>2371474.92</v>
      </c>
      <c r="I127" s="10">
        <v>0</v>
      </c>
      <c r="J127" s="10">
        <v>2371474.92</v>
      </c>
      <c r="K127" s="10">
        <v>0</v>
      </c>
      <c r="L127" s="10">
        <f>(J127-I127+K127)/(H127-I127)</f>
        <v>1</v>
      </c>
      <c r="M127" s="10">
        <f>G127/L127</f>
        <v>1.0198019801980198</v>
      </c>
      <c r="N127" s="26" t="s">
        <v>27</v>
      </c>
    </row>
    <row r="128" spans="1:15" s="6" customFormat="1" ht="66.75" hidden="1" customHeight="1">
      <c r="A128" s="18"/>
      <c r="B128" s="20" t="s">
        <v>98</v>
      </c>
      <c r="C128" s="20" t="s">
        <v>73</v>
      </c>
      <c r="D128" s="26" t="s">
        <v>59</v>
      </c>
      <c r="E128" s="26">
        <v>0</v>
      </c>
      <c r="F128" s="25">
        <v>0</v>
      </c>
      <c r="G128" s="26">
        <v>0</v>
      </c>
      <c r="H128" s="10"/>
      <c r="I128" s="10">
        <v>0</v>
      </c>
      <c r="J128" s="10"/>
      <c r="K128" s="10">
        <v>0</v>
      </c>
      <c r="L128" s="10">
        <v>0</v>
      </c>
      <c r="M128" s="26">
        <v>0</v>
      </c>
      <c r="N128" s="26" t="s">
        <v>7</v>
      </c>
      <c r="O128" s="23"/>
    </row>
    <row r="129" spans="1:14" s="6" customFormat="1" ht="57" hidden="1" customHeight="1">
      <c r="A129" s="20"/>
      <c r="B129" s="5" t="s">
        <v>99</v>
      </c>
      <c r="C129" s="20" t="s">
        <v>74</v>
      </c>
      <c r="D129" s="26" t="s">
        <v>75</v>
      </c>
      <c r="E129" s="26">
        <v>0</v>
      </c>
      <c r="F129" s="25">
        <v>0</v>
      </c>
      <c r="G129" s="26">
        <v>0</v>
      </c>
      <c r="H129" s="10"/>
      <c r="I129" s="10">
        <v>0</v>
      </c>
      <c r="J129" s="10"/>
      <c r="K129" s="10">
        <v>0</v>
      </c>
      <c r="L129" s="10">
        <v>0</v>
      </c>
      <c r="M129" s="26">
        <v>0</v>
      </c>
      <c r="N129" s="26" t="s">
        <v>7</v>
      </c>
    </row>
    <row r="130" spans="1:14" s="2" customFormat="1">
      <c r="A130" s="18"/>
      <c r="B130" s="5"/>
      <c r="C130" s="11"/>
      <c r="D130" s="16" t="s">
        <v>7</v>
      </c>
      <c r="E130" s="16" t="s">
        <v>7</v>
      </c>
      <c r="F130" s="16" t="s">
        <v>7</v>
      </c>
      <c r="G130" s="17"/>
      <c r="H130" s="10">
        <f>SUM(H126:H129)</f>
        <v>4897128.13</v>
      </c>
      <c r="I130" s="10">
        <f>SUM(I126:I126)</f>
        <v>0</v>
      </c>
      <c r="J130" s="10">
        <f>SUM(J126:J129)</f>
        <v>4296112.29</v>
      </c>
      <c r="K130" s="10">
        <f>SUM(K126:K126)</f>
        <v>0</v>
      </c>
      <c r="L130" s="17"/>
      <c r="M130" s="17"/>
      <c r="N130" s="16" t="s">
        <v>7</v>
      </c>
    </row>
    <row r="131" spans="1:14" s="2" customFormat="1">
      <c r="A131" s="18"/>
      <c r="B131" s="18"/>
      <c r="C131" s="18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6"/>
    </row>
    <row r="132" spans="1:14" s="2" customFormat="1" ht="15.75" customHeight="1">
      <c r="A132" s="60" t="s">
        <v>18</v>
      </c>
      <c r="B132" s="60"/>
      <c r="C132" s="60"/>
      <c r="D132" s="60"/>
      <c r="E132" s="60"/>
      <c r="F132" s="60"/>
      <c r="G132" s="60"/>
      <c r="H132" s="60"/>
      <c r="I132" s="60"/>
      <c r="J132" s="60"/>
      <c r="K132" s="60"/>
      <c r="L132" s="60"/>
      <c r="M132" s="60"/>
      <c r="N132" s="60"/>
    </row>
    <row r="133" spans="1:14" s="2" customFormat="1">
      <c r="A133" s="18"/>
      <c r="B133" s="18" t="s">
        <v>19</v>
      </c>
      <c r="C133" s="9" t="s">
        <v>20</v>
      </c>
      <c r="D133" s="17"/>
      <c r="E133" s="17"/>
      <c r="F133" s="17"/>
      <c r="G133" s="17"/>
      <c r="H133" s="17"/>
      <c r="I133" s="17"/>
      <c r="J133" s="17"/>
      <c r="K133" s="17"/>
      <c r="L133" s="17"/>
      <c r="M133" s="17" t="s">
        <v>7</v>
      </c>
      <c r="N133" s="17" t="s">
        <v>7</v>
      </c>
    </row>
    <row r="134" spans="1:14" s="2" customFormat="1">
      <c r="A134" s="61" t="s">
        <v>100</v>
      </c>
      <c r="B134" s="61"/>
      <c r="C134" s="61"/>
      <c r="D134" s="61"/>
      <c r="E134" s="61"/>
      <c r="F134" s="61"/>
      <c r="G134" s="61"/>
      <c r="H134" s="61"/>
      <c r="I134" s="61"/>
      <c r="J134" s="61"/>
      <c r="K134" s="61"/>
      <c r="L134" s="61"/>
      <c r="M134" s="61"/>
      <c r="N134" s="12">
        <f>M126*100</f>
        <v>131.22748468715432</v>
      </c>
    </row>
    <row r="135" spans="1:14" s="6" customFormat="1">
      <c r="A135" s="62" t="s">
        <v>103</v>
      </c>
      <c r="B135" s="62"/>
      <c r="C135" s="62"/>
      <c r="D135" s="62"/>
      <c r="E135" s="62"/>
      <c r="F135" s="62"/>
      <c r="G135" s="62"/>
      <c r="H135" s="62"/>
      <c r="I135" s="62"/>
      <c r="J135" s="62"/>
      <c r="K135" s="62"/>
      <c r="L135" s="62"/>
      <c r="M135" s="62"/>
      <c r="N135" s="62"/>
    </row>
    <row r="136" spans="1:14" s="6" customFormat="1">
      <c r="A136" s="59" t="s">
        <v>15</v>
      </c>
      <c r="B136" s="59"/>
      <c r="C136" s="59"/>
      <c r="D136" s="59"/>
      <c r="E136" s="59"/>
      <c r="F136" s="59"/>
      <c r="G136" s="59"/>
      <c r="H136" s="59"/>
      <c r="I136" s="59"/>
      <c r="J136" s="59"/>
      <c r="K136" s="59"/>
      <c r="L136" s="59"/>
      <c r="M136" s="59"/>
      <c r="N136" s="59"/>
    </row>
    <row r="137" spans="1:14" s="6" customFormat="1" ht="141" customHeight="1">
      <c r="A137" s="20"/>
      <c r="B137" s="38" t="s">
        <v>79</v>
      </c>
      <c r="C137" s="41" t="s">
        <v>76</v>
      </c>
      <c r="D137" s="32" t="s">
        <v>77</v>
      </c>
      <c r="E137" s="32">
        <v>3.4000000000000002E-2</v>
      </c>
      <c r="F137" s="32">
        <v>3.4000000000000002E-2</v>
      </c>
      <c r="G137" s="34">
        <f>F137/E137</f>
        <v>1</v>
      </c>
      <c r="H137" s="34">
        <v>7855593.5399999991</v>
      </c>
      <c r="I137" s="34">
        <v>0</v>
      </c>
      <c r="J137" s="34">
        <v>7855593.5399999991</v>
      </c>
      <c r="K137" s="10">
        <v>0</v>
      </c>
      <c r="L137" s="10">
        <f>(J137-I137+K137)/(H137-I137)</f>
        <v>1</v>
      </c>
      <c r="M137" s="10">
        <f>G137/L137</f>
        <v>1</v>
      </c>
      <c r="N137" s="26" t="s">
        <v>27</v>
      </c>
    </row>
    <row r="138" spans="1:14" s="6" customFormat="1" ht="127.5">
      <c r="A138" s="20"/>
      <c r="B138" s="20" t="s">
        <v>167</v>
      </c>
      <c r="C138" s="20" t="s">
        <v>41</v>
      </c>
      <c r="D138" s="26" t="s">
        <v>29</v>
      </c>
      <c r="E138" s="26">
        <v>100</v>
      </c>
      <c r="F138" s="32">
        <v>100</v>
      </c>
      <c r="G138" s="34">
        <f>F138/E138</f>
        <v>1</v>
      </c>
      <c r="H138" s="10">
        <v>4811785.8499999996</v>
      </c>
      <c r="I138" s="10"/>
      <c r="J138" s="10">
        <v>4811785.8499999996</v>
      </c>
      <c r="K138" s="10"/>
      <c r="L138" s="10">
        <f>(J138-I138+K138)/(H138-I138)</f>
        <v>1</v>
      </c>
      <c r="M138" s="10">
        <f>G138/L138</f>
        <v>1</v>
      </c>
      <c r="N138" s="26" t="s">
        <v>27</v>
      </c>
    </row>
    <row r="139" spans="1:14" s="2" customFormat="1">
      <c r="A139" s="20"/>
      <c r="B139" s="5"/>
      <c r="C139" s="11"/>
      <c r="D139" s="27" t="s">
        <v>7</v>
      </c>
      <c r="E139" s="27" t="s">
        <v>7</v>
      </c>
      <c r="F139" s="27" t="s">
        <v>7</v>
      </c>
      <c r="G139" s="26"/>
      <c r="H139" s="10">
        <f>SUM(H137:H138)</f>
        <v>12667379.389999999</v>
      </c>
      <c r="I139" s="10">
        <f>SUM(I137:I138)</f>
        <v>0</v>
      </c>
      <c r="J139" s="10">
        <f>SUM(J137:J138)</f>
        <v>12667379.389999999</v>
      </c>
      <c r="K139" s="10">
        <f>SUM(K137:K138)</f>
        <v>0</v>
      </c>
      <c r="L139" s="26"/>
      <c r="M139" s="26"/>
      <c r="N139" s="27" t="s">
        <v>7</v>
      </c>
    </row>
    <row r="140" spans="1:14" s="2" customFormat="1">
      <c r="A140" s="20"/>
      <c r="B140" s="20"/>
      <c r="C140" s="20"/>
      <c r="D140" s="26"/>
      <c r="E140" s="26"/>
      <c r="F140" s="26"/>
      <c r="G140" s="26"/>
      <c r="H140" s="26"/>
      <c r="I140" s="26"/>
      <c r="J140" s="26"/>
      <c r="K140" s="26"/>
      <c r="L140" s="26"/>
      <c r="M140" s="26"/>
      <c r="N140" s="27"/>
    </row>
    <row r="141" spans="1:14" s="2" customFormat="1" ht="15.75" customHeight="1">
      <c r="A141" s="60" t="s">
        <v>18</v>
      </c>
      <c r="B141" s="60"/>
      <c r="C141" s="60"/>
      <c r="D141" s="60"/>
      <c r="E141" s="60"/>
      <c r="F141" s="60"/>
      <c r="G141" s="60"/>
      <c r="H141" s="60"/>
      <c r="I141" s="60"/>
      <c r="J141" s="60"/>
      <c r="K141" s="60"/>
      <c r="L141" s="60"/>
      <c r="M141" s="60"/>
      <c r="N141" s="60"/>
    </row>
    <row r="142" spans="1:14" s="2" customFormat="1">
      <c r="A142" s="20"/>
      <c r="B142" s="20" t="s">
        <v>19</v>
      </c>
      <c r="C142" s="9" t="s">
        <v>20</v>
      </c>
      <c r="D142" s="26"/>
      <c r="E142" s="26"/>
      <c r="F142" s="26"/>
      <c r="G142" s="26"/>
      <c r="H142" s="26"/>
      <c r="I142" s="26"/>
      <c r="J142" s="26"/>
      <c r="K142" s="26"/>
      <c r="L142" s="26"/>
      <c r="M142" s="26" t="s">
        <v>7</v>
      </c>
      <c r="N142" s="26" t="s">
        <v>7</v>
      </c>
    </row>
    <row r="143" spans="1:14" s="2" customFormat="1" ht="25.5" customHeight="1">
      <c r="A143" s="71" t="s">
        <v>102</v>
      </c>
      <c r="B143" s="72"/>
      <c r="C143" s="72"/>
      <c r="D143" s="72"/>
      <c r="E143" s="72"/>
      <c r="F143" s="72"/>
      <c r="G143" s="72"/>
      <c r="H143" s="72"/>
      <c r="I143" s="72"/>
      <c r="J143" s="72"/>
      <c r="K143" s="72"/>
      <c r="L143" s="72"/>
      <c r="M143" s="73"/>
      <c r="N143" s="47">
        <v>100</v>
      </c>
    </row>
    <row r="144" spans="1:14" s="6" customFormat="1" hidden="1">
      <c r="A144" s="82" t="s">
        <v>78</v>
      </c>
      <c r="B144" s="82"/>
      <c r="C144" s="82"/>
      <c r="D144" s="82"/>
      <c r="E144" s="82"/>
      <c r="F144" s="82"/>
      <c r="G144" s="82"/>
      <c r="H144" s="82"/>
      <c r="I144" s="82"/>
      <c r="J144" s="82"/>
      <c r="K144" s="82"/>
      <c r="L144" s="82"/>
      <c r="M144" s="82"/>
      <c r="N144" s="82"/>
    </row>
    <row r="145" spans="1:19" s="6" customFormat="1" hidden="1">
      <c r="A145" s="83" t="s">
        <v>15</v>
      </c>
      <c r="B145" s="83"/>
      <c r="C145" s="83"/>
      <c r="D145" s="83"/>
      <c r="E145" s="83"/>
      <c r="F145" s="83"/>
      <c r="G145" s="83"/>
      <c r="H145" s="83"/>
      <c r="I145" s="83"/>
      <c r="J145" s="83"/>
      <c r="K145" s="83"/>
      <c r="L145" s="83"/>
      <c r="M145" s="83"/>
      <c r="N145" s="83"/>
    </row>
    <row r="146" spans="1:19" s="6" customFormat="1" ht="51" hidden="1">
      <c r="A146" s="38"/>
      <c r="B146" s="38" t="s">
        <v>80</v>
      </c>
      <c r="C146" s="41" t="s">
        <v>81</v>
      </c>
      <c r="D146" s="45" t="s">
        <v>82</v>
      </c>
      <c r="E146" s="30"/>
      <c r="F146" s="30"/>
      <c r="G146" s="34" t="e">
        <f>F146/E146</f>
        <v>#DIV/0!</v>
      </c>
      <c r="H146" s="34"/>
      <c r="I146" s="34">
        <v>0</v>
      </c>
      <c r="J146" s="34"/>
      <c r="K146" s="34">
        <v>0</v>
      </c>
      <c r="L146" s="34" t="e">
        <f>(J146-I146+K146)/(H146-I146)</f>
        <v>#DIV/0!</v>
      </c>
      <c r="M146" s="34" t="e">
        <f>G146/L146</f>
        <v>#DIV/0!</v>
      </c>
      <c r="N146" s="45" t="s">
        <v>27</v>
      </c>
    </row>
    <row r="147" spans="1:19" s="6" customFormat="1" ht="63.75" hidden="1">
      <c r="A147" s="38"/>
      <c r="B147" s="38" t="s">
        <v>83</v>
      </c>
      <c r="C147" s="41" t="s">
        <v>81</v>
      </c>
      <c r="D147" s="45" t="s">
        <v>82</v>
      </c>
      <c r="E147" s="30"/>
      <c r="F147" s="30"/>
      <c r="G147" s="34" t="e">
        <f>F147/E147</f>
        <v>#DIV/0!</v>
      </c>
      <c r="H147" s="34"/>
      <c r="I147" s="34">
        <v>0</v>
      </c>
      <c r="J147" s="34"/>
      <c r="K147" s="34">
        <v>0</v>
      </c>
      <c r="L147" s="34" t="e">
        <f>(J147-I147+K147)/(H147-I147)</f>
        <v>#DIV/0!</v>
      </c>
      <c r="M147" s="34" t="e">
        <f>G147/L147</f>
        <v>#DIV/0!</v>
      </c>
      <c r="N147" s="45" t="s">
        <v>27</v>
      </c>
    </row>
    <row r="148" spans="1:19" s="6" customFormat="1" ht="63.75" hidden="1">
      <c r="A148" s="38"/>
      <c r="B148" s="38" t="s">
        <v>84</v>
      </c>
      <c r="C148" s="41" t="s">
        <v>81</v>
      </c>
      <c r="D148" s="45" t="s">
        <v>82</v>
      </c>
      <c r="E148" s="30"/>
      <c r="F148" s="30"/>
      <c r="G148" s="34" t="e">
        <f>F148/E148</f>
        <v>#DIV/0!</v>
      </c>
      <c r="H148" s="34"/>
      <c r="I148" s="34">
        <v>0</v>
      </c>
      <c r="J148" s="34"/>
      <c r="K148" s="34">
        <v>0</v>
      </c>
      <c r="L148" s="34" t="e">
        <f>(J148-I148+K148)/(H148-I148)</f>
        <v>#DIV/0!</v>
      </c>
      <c r="M148" s="34" t="e">
        <f>G148/L148</f>
        <v>#DIV/0!</v>
      </c>
      <c r="N148" s="45" t="s">
        <v>27</v>
      </c>
    </row>
    <row r="149" spans="1:19" s="6" customFormat="1" ht="63.75" hidden="1">
      <c r="A149" s="38"/>
      <c r="B149" s="38" t="s">
        <v>85</v>
      </c>
      <c r="C149" s="41" t="s">
        <v>81</v>
      </c>
      <c r="D149" s="45" t="s">
        <v>82</v>
      </c>
      <c r="E149" s="30"/>
      <c r="F149" s="30"/>
      <c r="G149" s="34" t="e">
        <f>F149/E149</f>
        <v>#DIV/0!</v>
      </c>
      <c r="H149" s="34"/>
      <c r="I149" s="34">
        <v>0</v>
      </c>
      <c r="J149" s="34"/>
      <c r="K149" s="34">
        <v>0</v>
      </c>
      <c r="L149" s="34" t="e">
        <f>(J149-I149+K149)/(H149-I149)</f>
        <v>#DIV/0!</v>
      </c>
      <c r="M149" s="34" t="e">
        <f>G149/L149</f>
        <v>#DIV/0!</v>
      </c>
      <c r="N149" s="45" t="s">
        <v>27</v>
      </c>
    </row>
    <row r="150" spans="1:19" s="6" customFormat="1" ht="38.25" hidden="1">
      <c r="A150" s="38"/>
      <c r="B150" s="38" t="s">
        <v>86</v>
      </c>
      <c r="C150" s="41" t="s">
        <v>81</v>
      </c>
      <c r="D150" s="45" t="s">
        <v>82</v>
      </c>
      <c r="E150" s="30"/>
      <c r="F150" s="30"/>
      <c r="G150" s="34" t="e">
        <f>F150/E150</f>
        <v>#DIV/0!</v>
      </c>
      <c r="H150" s="34"/>
      <c r="I150" s="34">
        <v>0</v>
      </c>
      <c r="J150" s="34"/>
      <c r="K150" s="34">
        <v>0</v>
      </c>
      <c r="L150" s="34" t="e">
        <f>(J150-I150+K150)/(H150-I150)</f>
        <v>#DIV/0!</v>
      </c>
      <c r="M150" s="34" t="e">
        <f>G150/L150</f>
        <v>#DIV/0!</v>
      </c>
      <c r="N150" s="45" t="s">
        <v>27</v>
      </c>
    </row>
    <row r="151" spans="1:19" s="2" customFormat="1" hidden="1">
      <c r="A151" s="38"/>
      <c r="B151" s="48"/>
      <c r="C151" s="49"/>
      <c r="D151" s="50" t="s">
        <v>7</v>
      </c>
      <c r="E151" s="50" t="s">
        <v>7</v>
      </c>
      <c r="F151" s="50" t="s">
        <v>7</v>
      </c>
      <c r="G151" s="45"/>
      <c r="H151" s="34">
        <f>SUM(H146:H150)</f>
        <v>0</v>
      </c>
      <c r="I151" s="34">
        <f>SUM(I146:I150)</f>
        <v>0</v>
      </c>
      <c r="J151" s="34">
        <f>SUM(J146:J150)</f>
        <v>0</v>
      </c>
      <c r="K151" s="34">
        <f>SUM(K146:K150)</f>
        <v>0</v>
      </c>
      <c r="L151" s="45"/>
      <c r="M151" s="45"/>
      <c r="N151" s="50" t="s">
        <v>7</v>
      </c>
    </row>
    <row r="152" spans="1:19" s="2" customFormat="1" ht="15.75" hidden="1" customHeight="1">
      <c r="A152" s="70" t="s">
        <v>18</v>
      </c>
      <c r="B152" s="70"/>
      <c r="C152" s="70"/>
      <c r="D152" s="70"/>
      <c r="E152" s="70"/>
      <c r="F152" s="70"/>
      <c r="G152" s="70"/>
      <c r="H152" s="70"/>
      <c r="I152" s="70"/>
      <c r="J152" s="70"/>
      <c r="K152" s="70"/>
      <c r="L152" s="70"/>
      <c r="M152" s="70"/>
      <c r="N152" s="70"/>
    </row>
    <row r="153" spans="1:19" s="2" customFormat="1" hidden="1">
      <c r="A153" s="38"/>
      <c r="B153" s="38" t="s">
        <v>19</v>
      </c>
      <c r="C153" s="46" t="s">
        <v>20</v>
      </c>
      <c r="D153" s="45"/>
      <c r="E153" s="45"/>
      <c r="F153" s="45"/>
      <c r="G153" s="45"/>
      <c r="H153" s="45"/>
      <c r="I153" s="45"/>
      <c r="J153" s="45"/>
      <c r="K153" s="45"/>
      <c r="L153" s="45"/>
      <c r="M153" s="45" t="s">
        <v>7</v>
      </c>
      <c r="N153" s="45" t="s">
        <v>7</v>
      </c>
    </row>
    <row r="154" spans="1:19" s="2" customFormat="1" hidden="1">
      <c r="A154" s="71" t="s">
        <v>104</v>
      </c>
      <c r="B154" s="72"/>
      <c r="C154" s="72"/>
      <c r="D154" s="72"/>
      <c r="E154" s="72"/>
      <c r="F154" s="72"/>
      <c r="G154" s="72"/>
      <c r="H154" s="72"/>
      <c r="I154" s="72"/>
      <c r="J154" s="72"/>
      <c r="K154" s="72"/>
      <c r="L154" s="72"/>
      <c r="M154" s="73"/>
      <c r="N154" s="47" t="e">
        <f>((M146+M147+M148+M149+M150)/5)*100</f>
        <v>#DIV/0!</v>
      </c>
    </row>
    <row r="155" spans="1:19" ht="25.5" customHeight="1">
      <c r="A155" s="71" t="s">
        <v>105</v>
      </c>
      <c r="B155" s="72"/>
      <c r="C155" s="72"/>
      <c r="D155" s="72"/>
      <c r="E155" s="72"/>
      <c r="F155" s="72"/>
      <c r="G155" s="72"/>
      <c r="H155" s="72"/>
      <c r="I155" s="72"/>
      <c r="J155" s="72"/>
      <c r="K155" s="72"/>
      <c r="L155" s="72"/>
      <c r="M155" s="73"/>
      <c r="N155" s="47">
        <f>(N134+N143)/2</f>
        <v>115.61374234357716</v>
      </c>
    </row>
    <row r="156" spans="1:19" ht="28.5" customHeight="1">
      <c r="A156" s="71" t="s">
        <v>106</v>
      </c>
      <c r="B156" s="72"/>
      <c r="C156" s="72"/>
      <c r="D156" s="72"/>
      <c r="E156" s="72"/>
      <c r="F156" s="72"/>
      <c r="G156" s="72"/>
      <c r="H156" s="72"/>
      <c r="I156" s="72"/>
      <c r="J156" s="72"/>
      <c r="K156" s="72"/>
      <c r="L156" s="72"/>
      <c r="M156" s="73"/>
      <c r="N156" s="47">
        <f>(N31+N155+N115)/3</f>
        <v>94.093469670081276</v>
      </c>
    </row>
    <row r="157" spans="1:19" ht="15.75" customHeight="1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4"/>
    </row>
    <row r="158" spans="1:19" ht="18.75">
      <c r="A158" s="13"/>
      <c r="B158" s="78" t="s">
        <v>39</v>
      </c>
      <c r="C158" s="78"/>
      <c r="D158" s="78"/>
      <c r="E158" s="78"/>
      <c r="F158" s="78"/>
      <c r="G158" s="78"/>
      <c r="H158" s="78"/>
      <c r="I158" s="78"/>
      <c r="J158" s="78"/>
      <c r="K158" s="78"/>
      <c r="L158" s="78"/>
      <c r="M158" s="13"/>
      <c r="N158" s="14"/>
      <c r="S158" s="31"/>
    </row>
    <row r="159" spans="1:19" ht="18.75">
      <c r="A159" s="13"/>
      <c r="B159" s="78" t="s">
        <v>25</v>
      </c>
      <c r="C159" s="78"/>
      <c r="D159" s="78"/>
      <c r="E159" s="78"/>
      <c r="F159" s="78"/>
      <c r="G159" s="78"/>
      <c r="H159" s="78"/>
      <c r="I159" s="78"/>
      <c r="J159" s="78"/>
      <c r="K159" s="78"/>
      <c r="L159" s="78"/>
      <c r="M159" s="13"/>
      <c r="N159" s="14"/>
    </row>
    <row r="160" spans="1:19">
      <c r="A160" s="60" t="s">
        <v>0</v>
      </c>
      <c r="B160" s="60" t="s">
        <v>1</v>
      </c>
      <c r="C160" s="60" t="s">
        <v>2</v>
      </c>
      <c r="D160" s="60" t="s">
        <v>24</v>
      </c>
      <c r="E160" s="60"/>
      <c r="F160" s="91" t="s">
        <v>32</v>
      </c>
      <c r="G160" s="92"/>
      <c r="H160" s="93"/>
      <c r="I160" s="13"/>
      <c r="J160" s="13"/>
      <c r="K160" s="13"/>
      <c r="L160" s="13"/>
      <c r="M160" s="13"/>
      <c r="N160" s="13"/>
    </row>
    <row r="161" spans="1:14" ht="39" customHeight="1">
      <c r="A161" s="60"/>
      <c r="B161" s="60"/>
      <c r="C161" s="60"/>
      <c r="D161" s="7" t="s">
        <v>3</v>
      </c>
      <c r="E161" s="7" t="s">
        <v>4</v>
      </c>
      <c r="F161" s="94"/>
      <c r="G161" s="95"/>
      <c r="H161" s="96"/>
      <c r="I161" s="13"/>
      <c r="J161" s="13"/>
      <c r="K161" s="13"/>
      <c r="L161" s="13"/>
      <c r="M161" s="13"/>
      <c r="N161" s="13"/>
    </row>
    <row r="162" spans="1:14">
      <c r="A162" s="8">
        <v>1</v>
      </c>
      <c r="B162" s="8">
        <v>2</v>
      </c>
      <c r="C162" s="8">
        <v>3</v>
      </c>
      <c r="D162" s="8">
        <v>4</v>
      </c>
      <c r="E162" s="8">
        <v>5</v>
      </c>
      <c r="F162" s="97">
        <v>6</v>
      </c>
      <c r="G162" s="98"/>
      <c r="H162" s="99"/>
      <c r="I162" s="13"/>
      <c r="J162" s="13"/>
      <c r="K162" s="13"/>
      <c r="L162" s="13"/>
      <c r="M162" s="13"/>
      <c r="N162" s="13"/>
    </row>
    <row r="163" spans="1:14">
      <c r="A163" s="75" t="s">
        <v>108</v>
      </c>
      <c r="B163" s="76"/>
      <c r="C163" s="76"/>
      <c r="D163" s="76"/>
      <c r="E163" s="76"/>
      <c r="F163" s="76"/>
      <c r="G163" s="76"/>
      <c r="H163" s="77"/>
      <c r="I163" s="13"/>
      <c r="J163" s="13"/>
      <c r="K163" s="13"/>
      <c r="L163" s="13"/>
      <c r="M163" s="13"/>
      <c r="N163" s="13"/>
    </row>
    <row r="164" spans="1:14" s="2" customFormat="1" ht="15" customHeight="1">
      <c r="A164" s="59" t="s">
        <v>37</v>
      </c>
      <c r="B164" s="59"/>
      <c r="C164" s="59"/>
      <c r="D164" s="59"/>
      <c r="E164" s="59"/>
      <c r="F164" s="59"/>
      <c r="G164" s="59"/>
      <c r="H164" s="59"/>
      <c r="I164" s="19"/>
      <c r="J164" s="19"/>
      <c r="K164" s="19"/>
      <c r="L164" s="19"/>
      <c r="M164" s="19"/>
      <c r="N164" s="3"/>
    </row>
    <row r="165" spans="1:14" s="2" customFormat="1" ht="51">
      <c r="A165" s="20">
        <v>1</v>
      </c>
      <c r="B165" s="22" t="s">
        <v>109</v>
      </c>
      <c r="C165" s="26" t="s">
        <v>82</v>
      </c>
      <c r="D165" s="52">
        <v>24.3</v>
      </c>
      <c r="E165" s="26">
        <v>25.5</v>
      </c>
      <c r="F165" s="64">
        <f>E165/D165</f>
        <v>1.0493827160493827</v>
      </c>
      <c r="G165" s="65"/>
      <c r="H165" s="66"/>
      <c r="I165" s="19"/>
      <c r="J165" s="19"/>
      <c r="K165" s="19"/>
      <c r="L165" s="19"/>
      <c r="M165" s="19"/>
      <c r="N165" s="3"/>
    </row>
    <row r="166" spans="1:14" s="44" customFormat="1" ht="63.75">
      <c r="A166" s="38">
        <v>2</v>
      </c>
      <c r="B166" s="42" t="s">
        <v>110</v>
      </c>
      <c r="C166" s="45" t="s">
        <v>31</v>
      </c>
      <c r="D166" s="45">
        <v>5</v>
      </c>
      <c r="E166" s="45">
        <v>5</v>
      </c>
      <c r="F166" s="67">
        <f>E166/D166</f>
        <v>1</v>
      </c>
      <c r="G166" s="68"/>
      <c r="H166" s="69"/>
      <c r="I166" s="43"/>
      <c r="J166" s="43"/>
      <c r="K166" s="43"/>
      <c r="L166" s="43"/>
      <c r="M166" s="43"/>
      <c r="N166" s="43"/>
    </row>
    <row r="167" spans="1:14" ht="63.75">
      <c r="A167" s="20">
        <v>3</v>
      </c>
      <c r="B167" s="22" t="s">
        <v>111</v>
      </c>
      <c r="C167" s="21" t="s">
        <v>31</v>
      </c>
      <c r="D167" s="21">
        <v>100</v>
      </c>
      <c r="E167" s="21">
        <v>100</v>
      </c>
      <c r="F167" s="64">
        <f>E167/D167</f>
        <v>1</v>
      </c>
      <c r="G167" s="65"/>
      <c r="H167" s="66"/>
      <c r="I167" s="13"/>
      <c r="J167" s="13"/>
      <c r="K167" s="13"/>
      <c r="L167" s="13"/>
      <c r="M167" s="13"/>
      <c r="N167" s="13"/>
    </row>
    <row r="168" spans="1:14" ht="24.75" customHeight="1">
      <c r="A168" s="75" t="s">
        <v>112</v>
      </c>
      <c r="B168" s="76"/>
      <c r="C168" s="76"/>
      <c r="D168" s="76"/>
      <c r="E168" s="76"/>
      <c r="F168" s="76"/>
      <c r="G168" s="76"/>
      <c r="H168" s="77"/>
      <c r="I168" s="13"/>
      <c r="J168" s="13"/>
      <c r="K168" s="13"/>
      <c r="L168" s="13"/>
      <c r="M168" s="13"/>
      <c r="N168" s="13"/>
    </row>
    <row r="169" spans="1:14" ht="18" customHeight="1">
      <c r="A169" s="20">
        <v>1</v>
      </c>
      <c r="B169" s="22" t="s">
        <v>113</v>
      </c>
      <c r="C169" s="26" t="s">
        <v>82</v>
      </c>
      <c r="D169" s="52">
        <v>8500</v>
      </c>
      <c r="E169" s="21">
        <v>14138</v>
      </c>
      <c r="F169" s="64">
        <f>E169/D169</f>
        <v>1.6632941176470588</v>
      </c>
      <c r="G169" s="65"/>
      <c r="H169" s="66"/>
      <c r="I169" s="13"/>
      <c r="J169" s="13"/>
      <c r="K169" s="13"/>
      <c r="L169" s="13"/>
      <c r="M169" s="13"/>
      <c r="N169" s="13"/>
    </row>
    <row r="170" spans="1:14" s="2" customFormat="1" ht="27.75" customHeight="1">
      <c r="A170" s="75" t="s">
        <v>114</v>
      </c>
      <c r="B170" s="76"/>
      <c r="C170" s="76"/>
      <c r="D170" s="76"/>
      <c r="E170" s="76"/>
      <c r="F170" s="76"/>
      <c r="G170" s="76"/>
      <c r="H170" s="77"/>
      <c r="I170" s="13"/>
      <c r="J170" s="13"/>
      <c r="K170" s="13"/>
      <c r="L170" s="13"/>
      <c r="M170" s="13"/>
      <c r="N170" s="13"/>
    </row>
    <row r="171" spans="1:14" s="44" customFormat="1" ht="51">
      <c r="A171" s="38">
        <v>1</v>
      </c>
      <c r="B171" s="42" t="s">
        <v>115</v>
      </c>
      <c r="C171" s="32" t="s">
        <v>31</v>
      </c>
      <c r="D171" s="32">
        <v>88</v>
      </c>
      <c r="E171" s="32">
        <v>88</v>
      </c>
      <c r="F171" s="67">
        <f>E171/D171</f>
        <v>1</v>
      </c>
      <c r="G171" s="68"/>
      <c r="H171" s="69"/>
      <c r="I171" s="43"/>
      <c r="J171" s="43"/>
      <c r="K171" s="43"/>
      <c r="L171" s="43"/>
      <c r="M171" s="43"/>
      <c r="N171" s="43"/>
    </row>
    <row r="172" spans="1:14" s="44" customFormat="1" ht="30.75" customHeight="1">
      <c r="A172" s="38">
        <v>2</v>
      </c>
      <c r="B172" s="42" t="s">
        <v>116</v>
      </c>
      <c r="C172" s="45" t="s">
        <v>117</v>
      </c>
      <c r="D172" s="45">
        <v>23.93</v>
      </c>
      <c r="E172" s="45">
        <v>19.350000000000001</v>
      </c>
      <c r="F172" s="67">
        <v>1</v>
      </c>
      <c r="G172" s="68"/>
      <c r="H172" s="69"/>
      <c r="I172" s="43"/>
      <c r="J172" s="43"/>
      <c r="K172" s="43"/>
      <c r="L172" s="43"/>
      <c r="M172" s="43"/>
      <c r="N172" s="43"/>
    </row>
    <row r="173" spans="1:14" s="2" customFormat="1" ht="76.5">
      <c r="A173" s="20">
        <v>3</v>
      </c>
      <c r="B173" s="22" t="s">
        <v>118</v>
      </c>
      <c r="C173" s="26" t="s">
        <v>31</v>
      </c>
      <c r="D173" s="26">
        <v>100</v>
      </c>
      <c r="E173" s="26">
        <v>100</v>
      </c>
      <c r="F173" s="64">
        <f>E173/D173</f>
        <v>1</v>
      </c>
      <c r="G173" s="65"/>
      <c r="H173" s="66"/>
      <c r="I173" s="13"/>
      <c r="J173" s="13"/>
      <c r="K173" s="13"/>
      <c r="L173" s="13"/>
      <c r="M173" s="13"/>
      <c r="N173" s="13"/>
    </row>
    <row r="174" spans="1:14" s="2" customFormat="1" ht="76.5">
      <c r="A174" s="20">
        <v>4</v>
      </c>
      <c r="B174" s="22" t="s">
        <v>119</v>
      </c>
      <c r="C174" s="26" t="s">
        <v>31</v>
      </c>
      <c r="D174" s="26">
        <v>100</v>
      </c>
      <c r="E174" s="26">
        <v>100</v>
      </c>
      <c r="F174" s="64">
        <f>E174/D174</f>
        <v>1</v>
      </c>
      <c r="G174" s="65"/>
      <c r="H174" s="66"/>
      <c r="I174" s="13"/>
      <c r="J174" s="13"/>
      <c r="K174" s="13"/>
      <c r="L174" s="13"/>
      <c r="M174" s="13"/>
      <c r="N174" s="13"/>
    </row>
    <row r="175" spans="1:14" s="2" customFormat="1" ht="27.75" customHeight="1">
      <c r="A175" s="75" t="s">
        <v>120</v>
      </c>
      <c r="B175" s="76"/>
      <c r="C175" s="76"/>
      <c r="D175" s="76"/>
      <c r="E175" s="76"/>
      <c r="F175" s="76"/>
      <c r="G175" s="76"/>
      <c r="H175" s="77"/>
      <c r="I175" s="13"/>
      <c r="J175" s="13"/>
      <c r="K175" s="13"/>
      <c r="L175" s="13"/>
      <c r="M175" s="13"/>
      <c r="N175" s="13"/>
    </row>
    <row r="176" spans="1:14" s="2" customFormat="1" ht="54" customHeight="1">
      <c r="A176" s="20">
        <v>1</v>
      </c>
      <c r="B176" s="22" t="s">
        <v>121</v>
      </c>
      <c r="C176" s="26" t="s">
        <v>31</v>
      </c>
      <c r="D176" s="52">
        <v>67.900000000000006</v>
      </c>
      <c r="E176" s="26">
        <v>72.400000000000006</v>
      </c>
      <c r="F176" s="64">
        <v>0.94</v>
      </c>
      <c r="G176" s="65"/>
      <c r="H176" s="66"/>
      <c r="I176" s="13"/>
      <c r="J176" s="13"/>
      <c r="K176" s="13"/>
      <c r="L176" s="13"/>
      <c r="M176" s="13"/>
      <c r="N176" s="13"/>
    </row>
    <row r="177" spans="1:14" s="44" customFormat="1" ht="51">
      <c r="A177" s="38">
        <v>2</v>
      </c>
      <c r="B177" s="42" t="s">
        <v>122</v>
      </c>
      <c r="C177" s="32" t="s">
        <v>30</v>
      </c>
      <c r="D177" s="32">
        <v>7</v>
      </c>
      <c r="E177" s="32">
        <v>7</v>
      </c>
      <c r="F177" s="67">
        <f>E177/D177</f>
        <v>1</v>
      </c>
      <c r="G177" s="68"/>
      <c r="H177" s="69"/>
      <c r="I177" s="43"/>
      <c r="J177" s="43"/>
      <c r="K177" s="43"/>
      <c r="L177" s="43"/>
      <c r="M177" s="43"/>
      <c r="N177" s="43"/>
    </row>
    <row r="178" spans="1:14">
      <c r="A178" s="89" t="s">
        <v>38</v>
      </c>
      <c r="B178" s="89"/>
      <c r="C178" s="89"/>
      <c r="D178" s="89"/>
      <c r="E178" s="89"/>
      <c r="F178" s="90">
        <f>(F165+F166+F167+F169+F171+F172+F173+F174+F176+F177)/10</f>
        <v>1.0652676833696442</v>
      </c>
      <c r="G178" s="90"/>
      <c r="H178" s="90"/>
      <c r="I178" s="13"/>
      <c r="J178" s="13"/>
      <c r="K178" s="13"/>
      <c r="L178" s="13"/>
      <c r="M178" s="13"/>
      <c r="N178" s="13"/>
    </row>
    <row r="181" spans="1:14" s="2" customFormat="1">
      <c r="B181" s="6"/>
    </row>
    <row r="182" spans="1:14" s="2" customFormat="1">
      <c r="B182" s="6"/>
      <c r="D182" s="6"/>
    </row>
  </sheetData>
  <mergeCells count="100">
    <mergeCell ref="A119:N119"/>
    <mergeCell ref="A117:N117"/>
    <mergeCell ref="A16:N16"/>
    <mergeCell ref="A33:N33"/>
    <mergeCell ref="A41:N41"/>
    <mergeCell ref="A47:N47"/>
    <mergeCell ref="A49:M49"/>
    <mergeCell ref="A17:N17"/>
    <mergeCell ref="A19:N19"/>
    <mergeCell ref="A178:E178"/>
    <mergeCell ref="F178:H178"/>
    <mergeCell ref="B158:L158"/>
    <mergeCell ref="B159:L159"/>
    <mergeCell ref="F160:H161"/>
    <mergeCell ref="F162:H162"/>
    <mergeCell ref="F166:H166"/>
    <mergeCell ref="A170:H170"/>
    <mergeCell ref="F171:H171"/>
    <mergeCell ref="F172:H172"/>
    <mergeCell ref="A168:H168"/>
    <mergeCell ref="F167:H167"/>
    <mergeCell ref="F169:H169"/>
    <mergeCell ref="A121:N121"/>
    <mergeCell ref="B8:L8"/>
    <mergeCell ref="A29:N29"/>
    <mergeCell ref="A31:M31"/>
    <mergeCell ref="A21:N21"/>
    <mergeCell ref="A22:N22"/>
    <mergeCell ref="A23:N23"/>
    <mergeCell ref="M11:M13"/>
    <mergeCell ref="A15:N15"/>
    <mergeCell ref="A11:A13"/>
    <mergeCell ref="B11:B13"/>
    <mergeCell ref="C11:F11"/>
    <mergeCell ref="G11:G13"/>
    <mergeCell ref="H11:K12"/>
    <mergeCell ref="L11:L13"/>
    <mergeCell ref="A118:N118"/>
    <mergeCell ref="A97:N97"/>
    <mergeCell ref="A115:M115"/>
    <mergeCell ref="B2:L2"/>
    <mergeCell ref="B5:L5"/>
    <mergeCell ref="B6:L6"/>
    <mergeCell ref="B9:L9"/>
    <mergeCell ref="A57:M57"/>
    <mergeCell ref="A58:N58"/>
    <mergeCell ref="A59:N59"/>
    <mergeCell ref="A94:N94"/>
    <mergeCell ref="A96:M96"/>
    <mergeCell ref="E12:F12"/>
    <mergeCell ref="A123:N123"/>
    <mergeCell ref="A124:N124"/>
    <mergeCell ref="A125:N125"/>
    <mergeCell ref="A40:N40"/>
    <mergeCell ref="N11:N13"/>
    <mergeCell ref="C12:C13"/>
    <mergeCell ref="A34:N34"/>
    <mergeCell ref="D12:D13"/>
    <mergeCell ref="A35:N35"/>
    <mergeCell ref="A37:N37"/>
    <mergeCell ref="A39:N39"/>
    <mergeCell ref="A50:N50"/>
    <mergeCell ref="A51:N51"/>
    <mergeCell ref="A55:N55"/>
    <mergeCell ref="A112:N112"/>
    <mergeCell ref="A156:M156"/>
    <mergeCell ref="A155:M155"/>
    <mergeCell ref="A163:H163"/>
    <mergeCell ref="A134:M134"/>
    <mergeCell ref="A144:N144"/>
    <mergeCell ref="A145:N145"/>
    <mergeCell ref="A135:N135"/>
    <mergeCell ref="A136:N136"/>
    <mergeCell ref="A141:N141"/>
    <mergeCell ref="A143:M143"/>
    <mergeCell ref="D160:E160"/>
    <mergeCell ref="B160:B161"/>
    <mergeCell ref="C160:C161"/>
    <mergeCell ref="A160:A161"/>
    <mergeCell ref="I1:N1"/>
    <mergeCell ref="F176:H176"/>
    <mergeCell ref="F177:H177"/>
    <mergeCell ref="A152:N152"/>
    <mergeCell ref="A154:M154"/>
    <mergeCell ref="A32:M32"/>
    <mergeCell ref="F173:H173"/>
    <mergeCell ref="F174:H174"/>
    <mergeCell ref="A175:H175"/>
    <mergeCell ref="A114:M114"/>
    <mergeCell ref="A3:N3"/>
    <mergeCell ref="A4:N4"/>
    <mergeCell ref="A132:N132"/>
    <mergeCell ref="A116:M116"/>
    <mergeCell ref="A164:H164"/>
    <mergeCell ref="F165:H165"/>
    <mergeCell ref="A98:N98"/>
    <mergeCell ref="A104:N104"/>
    <mergeCell ref="A106:M106"/>
    <mergeCell ref="A107:N107"/>
    <mergeCell ref="A108:N108"/>
  </mergeCells>
  <printOptions horizontalCentered="1"/>
  <pageMargins left="0.31496062992125984" right="0.31496062992125984" top="0.15748031496062992" bottom="0.15748031496062992" header="0.19685039370078741" footer="0.19685039370078741"/>
  <pageSetup paperSize="9" scale="72" fitToHeight="7" orientation="landscape" r:id="rId1"/>
  <colBreaks count="1" manualBreakCount="1">
    <brk id="3" max="56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17" sqref="A17:A18"/>
    </sheetView>
  </sheetViews>
  <sheetFormatPr defaultRowHeight="15"/>
  <cols>
    <col min="1" max="1" width="99.14062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пр.3</vt:lpstr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Ирина Аношкина</cp:lastModifiedBy>
  <cp:lastPrinted>2024-05-30T06:20:51Z</cp:lastPrinted>
  <dcterms:created xsi:type="dcterms:W3CDTF">2021-04-27T05:14:32Z</dcterms:created>
  <dcterms:modified xsi:type="dcterms:W3CDTF">2024-05-30T08:15:19Z</dcterms:modified>
</cp:coreProperties>
</file>