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410" windowHeight="10650" tabRatio="333"/>
  </bookViews>
  <sheets>
    <sheet name="Структура МП" sheetId="1" r:id="rId1"/>
  </sheets>
  <definedNames>
    <definedName name="_xlnm.Print_Area" localSheetId="0">'Структура МП'!$A$1:$V$175</definedName>
  </definedNames>
  <calcPr calcId="125725"/>
</workbook>
</file>

<file path=xl/calcChain.xml><?xml version="1.0" encoding="utf-8"?>
<calcChain xmlns="http://schemas.openxmlformats.org/spreadsheetml/2006/main">
  <c r="K125" i="1"/>
  <c r="K127"/>
  <c r="M170" l="1"/>
  <c r="M126"/>
  <c r="K126"/>
  <c r="K121" s="1"/>
  <c r="K166" s="1"/>
  <c r="K171" s="1"/>
  <c r="I15"/>
  <c r="J126"/>
  <c r="J121"/>
  <c r="J166"/>
  <c r="J127"/>
  <c r="J122"/>
  <c r="J167"/>
  <c r="J172"/>
  <c r="G25"/>
  <c r="G26"/>
  <c r="G24"/>
  <c r="G19" s="1"/>
  <c r="G14" s="1"/>
  <c r="G39" s="1"/>
  <c r="G93"/>
  <c r="G94"/>
  <c r="G92"/>
  <c r="I126"/>
  <c r="I104"/>
  <c r="I99"/>
  <c r="I114"/>
  <c r="I79"/>
  <c r="I74"/>
  <c r="I54"/>
  <c r="I49"/>
  <c r="I127"/>
  <c r="I122"/>
  <c r="I167"/>
  <c r="I24"/>
  <c r="G164"/>
  <c r="G163"/>
  <c r="G162"/>
  <c r="G161"/>
  <c r="G160"/>
  <c r="P160"/>
  <c r="M160"/>
  <c r="L160"/>
  <c r="K160"/>
  <c r="J160"/>
  <c r="I160"/>
  <c r="H160"/>
  <c r="H58"/>
  <c r="H79"/>
  <c r="H74"/>
  <c r="I82"/>
  <c r="I87"/>
  <c r="H152"/>
  <c r="H151"/>
  <c r="G151"/>
  <c r="H131"/>
  <c r="I67"/>
  <c r="H67"/>
  <c r="H52"/>
  <c r="H47"/>
  <c r="H62"/>
  <c r="J53"/>
  <c r="J48"/>
  <c r="I53"/>
  <c r="I48"/>
  <c r="P67"/>
  <c r="P62"/>
  <c r="G71"/>
  <c r="G67"/>
  <c r="G70"/>
  <c r="G69"/>
  <c r="G68"/>
  <c r="H20"/>
  <c r="H15"/>
  <c r="H40"/>
  <c r="H53"/>
  <c r="H48"/>
  <c r="P150"/>
  <c r="P152"/>
  <c r="H22"/>
  <c r="I22"/>
  <c r="I17"/>
  <c r="I42"/>
  <c r="J22"/>
  <c r="J17"/>
  <c r="J42"/>
  <c r="K22"/>
  <c r="K17"/>
  <c r="K42"/>
  <c r="L22"/>
  <c r="M22"/>
  <c r="H23"/>
  <c r="H18"/>
  <c r="H43"/>
  <c r="I23"/>
  <c r="J23"/>
  <c r="J18"/>
  <c r="J43"/>
  <c r="K23"/>
  <c r="L23"/>
  <c r="L18"/>
  <c r="L43"/>
  <c r="M23"/>
  <c r="H54"/>
  <c r="H49"/>
  <c r="J54"/>
  <c r="J49"/>
  <c r="K54"/>
  <c r="K49"/>
  <c r="L54"/>
  <c r="L49"/>
  <c r="M54"/>
  <c r="M49"/>
  <c r="M53"/>
  <c r="M48"/>
  <c r="L53"/>
  <c r="L48"/>
  <c r="K53"/>
  <c r="K48"/>
  <c r="J57"/>
  <c r="G66"/>
  <c r="G65"/>
  <c r="G64"/>
  <c r="G63"/>
  <c r="G62"/>
  <c r="M62"/>
  <c r="L62"/>
  <c r="K62"/>
  <c r="J62"/>
  <c r="J52"/>
  <c r="J47"/>
  <c r="I62"/>
  <c r="H29"/>
  <c r="H107"/>
  <c r="H102"/>
  <c r="H97"/>
  <c r="I107"/>
  <c r="I102"/>
  <c r="I97"/>
  <c r="J107"/>
  <c r="J102"/>
  <c r="J97"/>
  <c r="G147"/>
  <c r="G146"/>
  <c r="G142"/>
  <c r="G141"/>
  <c r="M145"/>
  <c r="L145"/>
  <c r="K145"/>
  <c r="J145"/>
  <c r="I145"/>
  <c r="H145"/>
  <c r="M140"/>
  <c r="L140"/>
  <c r="K140"/>
  <c r="J140"/>
  <c r="I140"/>
  <c r="H140"/>
  <c r="G149"/>
  <c r="G148"/>
  <c r="G144"/>
  <c r="G140"/>
  <c r="G143"/>
  <c r="L126"/>
  <c r="L121"/>
  <c r="L166"/>
  <c r="M121"/>
  <c r="M166"/>
  <c r="K122"/>
  <c r="K167" s="1"/>
  <c r="L127"/>
  <c r="L122"/>
  <c r="L167"/>
  <c r="M127"/>
  <c r="M122"/>
  <c r="M167"/>
  <c r="H128"/>
  <c r="H123"/>
  <c r="H168"/>
  <c r="I128"/>
  <c r="I123"/>
  <c r="I168"/>
  <c r="J128"/>
  <c r="J123"/>
  <c r="J168"/>
  <c r="K128"/>
  <c r="K123"/>
  <c r="K168"/>
  <c r="L128"/>
  <c r="L123"/>
  <c r="L168"/>
  <c r="M128"/>
  <c r="M123"/>
  <c r="M168"/>
  <c r="H129"/>
  <c r="H124"/>
  <c r="H169"/>
  <c r="I129"/>
  <c r="I124"/>
  <c r="I169"/>
  <c r="J129"/>
  <c r="J124"/>
  <c r="J169"/>
  <c r="K129"/>
  <c r="K124"/>
  <c r="K169"/>
  <c r="L129"/>
  <c r="L124"/>
  <c r="L169"/>
  <c r="M129"/>
  <c r="M124"/>
  <c r="M169"/>
  <c r="P135"/>
  <c r="G139"/>
  <c r="G138"/>
  <c r="G137"/>
  <c r="G135"/>
  <c r="G136"/>
  <c r="M135"/>
  <c r="L135"/>
  <c r="K135"/>
  <c r="J135"/>
  <c r="I135"/>
  <c r="H135"/>
  <c r="I20"/>
  <c r="I40"/>
  <c r="J20"/>
  <c r="J15"/>
  <c r="J40"/>
  <c r="K20"/>
  <c r="K15"/>
  <c r="K40"/>
  <c r="L20"/>
  <c r="L15"/>
  <c r="L40"/>
  <c r="M20"/>
  <c r="M15"/>
  <c r="M40"/>
  <c r="H21"/>
  <c r="H16"/>
  <c r="H41"/>
  <c r="I21"/>
  <c r="I16"/>
  <c r="I41"/>
  <c r="J21"/>
  <c r="J16"/>
  <c r="J41"/>
  <c r="K21"/>
  <c r="K16" s="1"/>
  <c r="K41" s="1"/>
  <c r="L21"/>
  <c r="L16"/>
  <c r="L41"/>
  <c r="M21"/>
  <c r="P109"/>
  <c r="P107"/>
  <c r="I78"/>
  <c r="I73"/>
  <c r="J78"/>
  <c r="J73"/>
  <c r="K78"/>
  <c r="K73"/>
  <c r="L78"/>
  <c r="L73"/>
  <c r="M78"/>
  <c r="M73"/>
  <c r="J79"/>
  <c r="J74"/>
  <c r="K79"/>
  <c r="K74"/>
  <c r="K114"/>
  <c r="L79"/>
  <c r="L74"/>
  <c r="M79"/>
  <c r="M74"/>
  <c r="G60"/>
  <c r="G55"/>
  <c r="G50"/>
  <c r="G61"/>
  <c r="G56"/>
  <c r="G51"/>
  <c r="P58"/>
  <c r="P57"/>
  <c r="P155"/>
  <c r="P130"/>
  <c r="P92"/>
  <c r="P87"/>
  <c r="P82"/>
  <c r="P29"/>
  <c r="P24"/>
  <c r="G159"/>
  <c r="G158"/>
  <c r="G157"/>
  <c r="G156"/>
  <c r="G155"/>
  <c r="M155"/>
  <c r="L155"/>
  <c r="K155"/>
  <c r="J155"/>
  <c r="I155"/>
  <c r="H155"/>
  <c r="G134"/>
  <c r="G129"/>
  <c r="G124"/>
  <c r="G169"/>
  <c r="G133"/>
  <c r="G132"/>
  <c r="M130"/>
  <c r="M125"/>
  <c r="M120"/>
  <c r="M165"/>
  <c r="L130"/>
  <c r="L125"/>
  <c r="L120"/>
  <c r="L165"/>
  <c r="K130"/>
  <c r="J130"/>
  <c r="H103"/>
  <c r="H98"/>
  <c r="I103"/>
  <c r="I98"/>
  <c r="I113"/>
  <c r="J103"/>
  <c r="J98"/>
  <c r="K103"/>
  <c r="K98"/>
  <c r="L103"/>
  <c r="L98"/>
  <c r="M103"/>
  <c r="M98"/>
  <c r="H104"/>
  <c r="H99"/>
  <c r="H114"/>
  <c r="J104"/>
  <c r="J99"/>
  <c r="J114"/>
  <c r="K104"/>
  <c r="K99"/>
  <c r="L104"/>
  <c r="L99"/>
  <c r="L114"/>
  <c r="L172"/>
  <c r="M104"/>
  <c r="M99"/>
  <c r="M114"/>
  <c r="M172"/>
  <c r="H105"/>
  <c r="H100"/>
  <c r="I105"/>
  <c r="I100"/>
  <c r="J105"/>
  <c r="J100"/>
  <c r="K105"/>
  <c r="K100"/>
  <c r="L105"/>
  <c r="L100"/>
  <c r="M105"/>
  <c r="M100"/>
  <c r="H106"/>
  <c r="H101"/>
  <c r="I106"/>
  <c r="I101"/>
  <c r="J106"/>
  <c r="J101"/>
  <c r="K106"/>
  <c r="K101"/>
  <c r="L106"/>
  <c r="L101"/>
  <c r="M106"/>
  <c r="M101"/>
  <c r="G154"/>
  <c r="G153"/>
  <c r="G128"/>
  <c r="G123"/>
  <c r="G168"/>
  <c r="M150"/>
  <c r="L150"/>
  <c r="K150"/>
  <c r="J150"/>
  <c r="I150"/>
  <c r="G111"/>
  <c r="G106"/>
  <c r="G101"/>
  <c r="G110"/>
  <c r="G105"/>
  <c r="G100"/>
  <c r="G109"/>
  <c r="G104"/>
  <c r="G99"/>
  <c r="G108"/>
  <c r="G103"/>
  <c r="G98"/>
  <c r="M107"/>
  <c r="M102"/>
  <c r="M97"/>
  <c r="L107"/>
  <c r="L102"/>
  <c r="L97"/>
  <c r="K107"/>
  <c r="K102"/>
  <c r="K97"/>
  <c r="G86"/>
  <c r="G85"/>
  <c r="G80"/>
  <c r="G75"/>
  <c r="G84"/>
  <c r="G83"/>
  <c r="G82"/>
  <c r="M82"/>
  <c r="L82"/>
  <c r="K82"/>
  <c r="J82"/>
  <c r="H82"/>
  <c r="H77"/>
  <c r="H72"/>
  <c r="H55"/>
  <c r="H50"/>
  <c r="I55"/>
  <c r="I50"/>
  <c r="J55"/>
  <c r="J50"/>
  <c r="K55"/>
  <c r="K50"/>
  <c r="L55"/>
  <c r="L50"/>
  <c r="M55"/>
  <c r="M50"/>
  <c r="H56"/>
  <c r="H51"/>
  <c r="I56"/>
  <c r="I51"/>
  <c r="J56"/>
  <c r="J51"/>
  <c r="K56"/>
  <c r="K51"/>
  <c r="L56"/>
  <c r="L51"/>
  <c r="M56"/>
  <c r="M51"/>
  <c r="G96"/>
  <c r="G95"/>
  <c r="M92"/>
  <c r="L92"/>
  <c r="K92"/>
  <c r="J92"/>
  <c r="I92"/>
  <c r="I77"/>
  <c r="I72"/>
  <c r="G91"/>
  <c r="G90"/>
  <c r="G89"/>
  <c r="G88"/>
  <c r="G87"/>
  <c r="M87"/>
  <c r="M77"/>
  <c r="M72"/>
  <c r="L87"/>
  <c r="K87"/>
  <c r="K77"/>
  <c r="K72"/>
  <c r="J87"/>
  <c r="H87"/>
  <c r="G59"/>
  <c r="G54"/>
  <c r="G49"/>
  <c r="L57"/>
  <c r="L52"/>
  <c r="L47"/>
  <c r="M16"/>
  <c r="M41"/>
  <c r="H17"/>
  <c r="H42"/>
  <c r="L17"/>
  <c r="L42"/>
  <c r="M17"/>
  <c r="M42"/>
  <c r="I18"/>
  <c r="I43"/>
  <c r="K18"/>
  <c r="K43"/>
  <c r="M18"/>
  <c r="M43"/>
  <c r="G28"/>
  <c r="G23"/>
  <c r="G18"/>
  <c r="G43"/>
  <c r="G27"/>
  <c r="M24"/>
  <c r="L24"/>
  <c r="L19"/>
  <c r="L14"/>
  <c r="L39"/>
  <c r="K24"/>
  <c r="K19" s="1"/>
  <c r="K14" s="1"/>
  <c r="K39" s="1"/>
  <c r="J24"/>
  <c r="J19"/>
  <c r="J14"/>
  <c r="J39"/>
  <c r="H24"/>
  <c r="H19"/>
  <c r="H14"/>
  <c r="H39"/>
  <c r="G31"/>
  <c r="G32"/>
  <c r="G22"/>
  <c r="G17"/>
  <c r="G42"/>
  <c r="G33"/>
  <c r="G30"/>
  <c r="G20"/>
  <c r="G15"/>
  <c r="G40"/>
  <c r="I29"/>
  <c r="I19"/>
  <c r="I14"/>
  <c r="I39"/>
  <c r="J29"/>
  <c r="K29"/>
  <c r="L29"/>
  <c r="M29"/>
  <c r="M19"/>
  <c r="M14"/>
  <c r="M39"/>
  <c r="K57"/>
  <c r="K52"/>
  <c r="K47"/>
  <c r="H57"/>
  <c r="I130"/>
  <c r="I125"/>
  <c r="I120"/>
  <c r="I165"/>
  <c r="I121"/>
  <c r="I166"/>
  <c r="I171"/>
  <c r="H130"/>
  <c r="H125"/>
  <c r="H120"/>
  <c r="H165"/>
  <c r="G145"/>
  <c r="M57"/>
  <c r="M52"/>
  <c r="M47"/>
  <c r="H78"/>
  <c r="H73"/>
  <c r="H92"/>
  <c r="H126"/>
  <c r="H121"/>
  <c r="H166"/>
  <c r="H150"/>
  <c r="L77"/>
  <c r="L72"/>
  <c r="I57"/>
  <c r="I52"/>
  <c r="I47"/>
  <c r="G58"/>
  <c r="G57"/>
  <c r="G52"/>
  <c r="G47"/>
  <c r="H127"/>
  <c r="H122"/>
  <c r="H167"/>
  <c r="H172"/>
  <c r="G152"/>
  <c r="G150" s="1"/>
  <c r="G21"/>
  <c r="G16" s="1"/>
  <c r="G41" s="1"/>
  <c r="G131"/>
  <c r="G130" s="1"/>
  <c r="L81"/>
  <c r="L76"/>
  <c r="L116"/>
  <c r="L174"/>
  <c r="H81"/>
  <c r="H76"/>
  <c r="H116"/>
  <c r="H174"/>
  <c r="J115"/>
  <c r="J173"/>
  <c r="J80"/>
  <c r="J75"/>
  <c r="G81"/>
  <c r="G76"/>
  <c r="G116"/>
  <c r="G174"/>
  <c r="M81"/>
  <c r="M76"/>
  <c r="M116"/>
  <c r="M174"/>
  <c r="I116"/>
  <c r="I81"/>
  <c r="I76"/>
  <c r="K115"/>
  <c r="K173"/>
  <c r="K80"/>
  <c r="K75"/>
  <c r="H170"/>
  <c r="H112"/>
  <c r="J81"/>
  <c r="J76"/>
  <c r="J116"/>
  <c r="J174"/>
  <c r="L80"/>
  <c r="L75"/>
  <c r="L115"/>
  <c r="L173"/>
  <c r="H80"/>
  <c r="H75"/>
  <c r="H115"/>
  <c r="H173"/>
  <c r="I174"/>
  <c r="I172"/>
  <c r="K116"/>
  <c r="K174"/>
  <c r="K81"/>
  <c r="K76"/>
  <c r="M80"/>
  <c r="M75"/>
  <c r="M115"/>
  <c r="M173"/>
  <c r="I115"/>
  <c r="I173"/>
  <c r="I80"/>
  <c r="I75"/>
  <c r="H171"/>
  <c r="G115"/>
  <c r="G173"/>
  <c r="H113"/>
  <c r="I112"/>
  <c r="I170"/>
  <c r="G29"/>
  <c r="G79"/>
  <c r="G74"/>
  <c r="G114"/>
  <c r="J77"/>
  <c r="J72"/>
  <c r="J112"/>
  <c r="G53"/>
  <c r="G48"/>
  <c r="J113"/>
  <c r="J171"/>
  <c r="G78"/>
  <c r="G73"/>
  <c r="J125"/>
  <c r="J120"/>
  <c r="J165"/>
  <c r="J170"/>
  <c r="M113"/>
  <c r="M171"/>
  <c r="M112"/>
  <c r="L113"/>
  <c r="L171"/>
  <c r="L112"/>
  <c r="L170"/>
  <c r="G107"/>
  <c r="G102"/>
  <c r="G97"/>
  <c r="K113"/>
  <c r="G77"/>
  <c r="G72"/>
  <c r="G113"/>
  <c r="G112"/>
  <c r="K112"/>
  <c r="G127" l="1"/>
  <c r="G122" s="1"/>
  <c r="G167" s="1"/>
  <c r="G172" s="1"/>
  <c r="K172"/>
  <c r="K120"/>
  <c r="K165" s="1"/>
  <c r="K170" s="1"/>
  <c r="G125"/>
  <c r="G120" s="1"/>
  <c r="G165" s="1"/>
  <c r="G170" s="1"/>
  <c r="G126"/>
  <c r="G121" s="1"/>
  <c r="G166" s="1"/>
  <c r="G171" s="1"/>
</calcChain>
</file>

<file path=xl/sharedStrings.xml><?xml version="1.0" encoding="utf-8"?>
<sst xmlns="http://schemas.openxmlformats.org/spreadsheetml/2006/main" count="613" uniqueCount="123">
  <si>
    <t>- источника № 4 &lt;7&gt;</t>
  </si>
  <si>
    <t>- источника № 3 &lt;6&gt;</t>
  </si>
  <si>
    <t>- источника № 2 &lt;5&gt;</t>
  </si>
  <si>
    <t>- источника № 1 &lt;5&gt;</t>
  </si>
  <si>
    <t>Х</t>
  </si>
  <si>
    <t>Всего, из них расходы за счет:</t>
  </si>
  <si>
    <t>ВСЕГО по муниципальной программе</t>
  </si>
  <si>
    <t>Итого по подпрограмме 1 муниципальной программы</t>
  </si>
  <si>
    <t>1.1.2</t>
  </si>
  <si>
    <t>1.1</t>
  </si>
  <si>
    <t>- переходящего остатка бюджетных средств (далее – источник № 4) &lt;7&gt;</t>
  </si>
  <si>
    <t>- иных источников финансирования, предусмотренных законодательством (далее – источник № 3)  &lt;6&gt;</t>
  </si>
  <si>
    <t>- поступлений в местный бюджет целевого характера (далее – источник № 2)  &lt;5&gt;</t>
  </si>
  <si>
    <t>- налоговых и неналоговых доходов, поступлений в местный бюджет нецелевого характера (далее – источник № 1)  &lt;5&gt;</t>
  </si>
  <si>
    <t>2025 год</t>
  </si>
  <si>
    <t>2024 год</t>
  </si>
  <si>
    <t>2023 год</t>
  </si>
  <si>
    <t>2022 год</t>
  </si>
  <si>
    <t>2021 год</t>
  </si>
  <si>
    <t>2020 год</t>
  </si>
  <si>
    <t>в том числе по годам реализации муниципальной программы</t>
  </si>
  <si>
    <t>Всего</t>
  </si>
  <si>
    <t>Всего по годам реализации муниципальной программы</t>
  </si>
  <si>
    <t>по      (год)</t>
  </si>
  <si>
    <t>с      (год)</t>
  </si>
  <si>
    <t>Значение</t>
  </si>
  <si>
    <t>Единица измерения</t>
  </si>
  <si>
    <t>Наименование</t>
  </si>
  <si>
    <t>Объем (рублей)</t>
  </si>
  <si>
    <t>Источник</t>
  </si>
  <si>
    <t>п\п</t>
  </si>
  <si>
    <t xml:space="preserve">Целевые индикаторы реализации мероприятия (группы мероприятий) муниципальной программы </t>
  </si>
  <si>
    <t xml:space="preserve">Финансовое обеспечение </t>
  </si>
  <si>
    <t>Срок реализации</t>
  </si>
  <si>
    <t>Наименование показателя</t>
  </si>
  <si>
    <t>№</t>
  </si>
  <si>
    <t>Структура муниципальной программы Азовского немецкого национального муниципального района Омской области (далее - муниципальная программа)</t>
  </si>
  <si>
    <t>1.1.1</t>
  </si>
  <si>
    <t>1.1.3</t>
  </si>
  <si>
    <t xml:space="preserve">Задача 2 подпрограммы 1 муниципальной программы </t>
  </si>
  <si>
    <t>2.1</t>
  </si>
  <si>
    <t>2.1.1</t>
  </si>
  <si>
    <t>2.1.2</t>
  </si>
  <si>
    <t>2.1.3</t>
  </si>
  <si>
    <t>3.1</t>
  </si>
  <si>
    <t>3.1.1</t>
  </si>
  <si>
    <t>- источника № 1</t>
  </si>
  <si>
    <t>- источника № 2</t>
  </si>
  <si>
    <t>- источника № 3</t>
  </si>
  <si>
    <t>- источника № 4</t>
  </si>
  <si>
    <t>Подпрограмма 3. Охрана окружающей среды в Азовском немецком национальном муниципальном районе Омской области.</t>
  </si>
  <si>
    <t>Итого по подпрограмме 2 муниципальной программы</t>
  </si>
  <si>
    <t>Итого по подпрограмме 3 муниципальной программы</t>
  </si>
  <si>
    <t>тыс. тонн</t>
  </si>
  <si>
    <t>тыс. руб.</t>
  </si>
  <si>
    <t xml:space="preserve">объем производства молока во всех категориях хозяйств </t>
  </si>
  <si>
    <t xml:space="preserve"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 </t>
  </si>
  <si>
    <t xml:space="preserve">условное эталонное исчисление                                                                                                                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</si>
  <si>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прошедших  переподготовку и повышение квалификации</t>
  </si>
  <si>
    <t>человек</t>
  </si>
  <si>
    <t>процент</t>
  </si>
  <si>
    <t>единиц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</si>
  <si>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</si>
  <si>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</si>
  <si>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</si>
  <si>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Управление сельского хозяйства Азовского немецкого национального муниципального района Омской области</t>
  </si>
  <si>
    <r>
      <t xml:space="preserve">Цель муниципальной программы: </t>
    </r>
    <r>
      <rPr>
        <b/>
        <sz val="12"/>
        <rFont val="Times New Roman"/>
        <family val="1"/>
        <charset val="204"/>
      </rPr>
      <t>Создание условий для устойчивого развития сельского хозяйства Азовского немецкого национального муниципального района Омской области</t>
    </r>
  </si>
  <si>
    <r>
      <t xml:space="preserve">Задача 1 муниципальной программы:  </t>
    </r>
    <r>
      <rPr>
        <b/>
        <sz val="12"/>
        <rFont val="Times New Roman"/>
        <family val="1"/>
        <charset val="204"/>
      </rPr>
      <t>Обеспечение продовольственной безопасности Азовского немецкого национального муниципального района Омской области, повышение конкурентоспособности сельскохозяйственной продукции, сырья и продовольствия на рынке</t>
    </r>
  </si>
  <si>
    <r>
      <t xml:space="preserve">Цель подпрограммы 1 муниципальной программы: </t>
    </r>
    <r>
      <rPr>
        <b/>
        <sz val="12"/>
        <rFont val="Times New Roman"/>
        <family val="1"/>
        <charset val="204"/>
      </rPr>
      <t>Формирование эффективного, конкурентоспособного, многоукладного агропромышленного производства и повышение его инвестиционной привлекательности, обеспечение увеличения объема производства сельскохозяйственной продукции и повышения ее конкурентоспособности на рынке</t>
    </r>
  </si>
  <si>
    <r>
      <t xml:space="preserve">Задача 1 подпрограммы 1 муниципальной программы: </t>
    </r>
    <r>
      <rPr>
        <b/>
        <sz val="12"/>
        <rFont val="Times New Roman"/>
        <family val="1"/>
        <charset val="204"/>
      </rPr>
      <t>Улучшение финансового состояния малых форм хозяйствования за счет роста объемов производства и реализации сельскохозяйственной продукции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</si>
  <si>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Поддержка сельскохозяйственной деятельности малых форм хозяйствования и создание условий для их развития</t>
    </r>
  </si>
  <si>
    <r>
      <t xml:space="preserve">Цель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условий развития агропромышленного комплекса, эффективной деятельности органов исполнительной власти Азовского немецкого национального муниципального района Омской области</t>
    </r>
  </si>
  <si>
    <r>
      <t xml:space="preserve">Задача 1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эффективной деятельности Управления сельского хозяйства как ответственного исполнителя муниципальной программы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</si>
  <si>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Повышение эффективности деятельности Управления сельского хозяйства Азовского немецкого национального муниципального района Омской области</t>
    </r>
  </si>
  <si>
    <r>
      <t>Мероприятие 1</t>
    </r>
    <r>
      <rPr>
        <b/>
        <sz val="12"/>
        <rFont val="Times New Roman"/>
        <family val="1"/>
        <charset val="204"/>
      </rPr>
      <t xml:space="preserve"> Осуществление функций руководства и управления в сфере установленных функций</t>
    </r>
  </si>
  <si>
    <r>
      <t xml:space="preserve">Задача 3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защиты населения от болезней, общих для человека и животных, предупреждение болезней животных и их лечение</t>
    </r>
  </si>
  <si>
    <t>Администрация Азовского ННМР Омской области, Комитет по строительству и архитектуре Администрации Азовского ННМР Омской области</t>
  </si>
  <si>
    <r>
      <t xml:space="preserve">Мероприятие 1 </t>
    </r>
    <r>
      <rPr>
        <b/>
        <sz val="12"/>
        <rFont val="Times New Roman"/>
        <family val="1"/>
        <charset val="204"/>
      </rPr>
      <t>Субсидии гражданам, ведущим личные подсобные хозяйства, на возмещение части затрат  по производству молока</t>
    </r>
  </si>
  <si>
    <t>«Развитие сельского хозяйства и охрана окружающей среды в Азовском немецком национальном муниципальном районе Омской области»</t>
  </si>
  <si>
    <t xml:space="preserve">количество случаев заболевания животных заразными болезнями на территории Азовского района Омской области </t>
  </si>
  <si>
    <t>Подпрограмма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области.</t>
  </si>
  <si>
    <t>х</t>
  </si>
  <si>
    <t xml:space="preserve">объем молока, сданного гражданами, ведущими ЛПХ, на промышленную переработку </t>
  </si>
  <si>
    <t xml:space="preserve">объем субсидируемых кредитов (займов), привлеченных гражданами, ведущими ЛПХ </t>
  </si>
  <si>
    <r>
      <t xml:space="preserve">Задача 2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высококвалифицированными кадрами агропромышленного комплекса и создание условий для привлекательности работы на селе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</si>
  <si>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Развитие кадрового потенциала АПК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</si>
  <si>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эпизоотического и ветеринарно-санитарного благополучия Азовского немецкого национального муниципального района Омской области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</si>
  <si>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безопасного размещения отходов производства и потребления</t>
    </r>
  </si>
  <si>
    <r>
      <t xml:space="preserve">Цель подпрограммы 3 муниципальной программы: </t>
    </r>
    <r>
      <rPr>
        <b/>
        <sz val="12"/>
        <rFont val="Times New Roman"/>
        <family val="1"/>
        <charset val="204"/>
      </rPr>
      <t>Сохранение природных систем, рациональное природопользование</t>
    </r>
  </si>
  <si>
    <r>
      <t xml:space="preserve">Задача 1 подпрограммы 3 муниципальной программы: </t>
    </r>
    <r>
      <rPr>
        <b/>
        <sz val="12"/>
        <rFont val="Times New Roman"/>
        <family val="1"/>
        <charset val="204"/>
      </rPr>
      <t>Совершенствование системы обращения с отходами производства и потребления, уменьшение негативного воздействия на окружающую среду</t>
    </r>
  </si>
  <si>
    <r>
      <t xml:space="preserve">Мероприятие 1 </t>
    </r>
    <r>
      <rPr>
        <b/>
        <sz val="12"/>
        <rFont val="Times New Roman"/>
        <family val="1"/>
        <charset val="204"/>
      </rPr>
      <t>Расходы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  </r>
  </si>
  <si>
    <r>
      <t xml:space="preserve">Задача 3 муниципальной программы:  </t>
    </r>
    <r>
      <rPr>
        <b/>
        <sz val="12"/>
        <rFont val="Times New Roman"/>
        <family val="1"/>
        <charset val="204"/>
      </rPr>
      <t>Обеспечение экологической безопасности на территории муниципального района</t>
    </r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</si>
  <si>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</si>
  <si>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r>
      <t xml:space="preserve">Мероприятие 2 </t>
    </r>
    <r>
      <rPr>
        <b/>
        <sz val="12"/>
        <rFont val="Times New Roman"/>
        <family val="1"/>
        <charset val="204"/>
      </rPr>
      <t>Строительство мусоросортировочной станции на территории Азовского сельского поселения Азовского немецкого национального муниципального района Омской области</t>
    </r>
  </si>
  <si>
    <t>1.1.4</t>
  </si>
  <si>
    <r>
      <t xml:space="preserve">Мероприятие 4 </t>
    </r>
    <r>
      <rPr>
        <b/>
        <sz val="12"/>
        <rFont val="Times New Roman"/>
        <family val="1"/>
        <charset val="204"/>
      </rPr>
  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  </r>
  </si>
  <si>
    <t>тыс. м3</t>
  </si>
  <si>
    <t xml:space="preserve">объем отходов производства и потребления, направленных на мусоросортировочную станцию для сортировки и переработки </t>
  </si>
  <si>
    <r>
      <t xml:space="preserve">Мероприятие 2 </t>
    </r>
    <r>
      <rPr>
        <b/>
        <sz val="12"/>
        <rFont val="Times New Roman"/>
        <family val="1"/>
        <charset val="204"/>
      </rPr>
      <t>Осуществление отдельного государственного полномочия в сфере поддержки сельскохозяйственного производства  (по направлению обеспечения доступности кредитных ресурсов для граждан, ведущих личное подсобное хозяйство)</t>
    </r>
  </si>
  <si>
    <t xml:space="preserve">расходы на проектно-изыскательские  работы </t>
  </si>
  <si>
    <t>Всего, в том числе за счет:</t>
  </si>
  <si>
    <t>1.  источник №1</t>
  </si>
  <si>
    <t>2. источник №2</t>
  </si>
  <si>
    <t xml:space="preserve">расходы на строительно монтажные работы </t>
  </si>
  <si>
    <r>
      <t xml:space="preserve">Мероприятие 1 </t>
    </r>
    <r>
      <rPr>
        <b/>
        <sz val="12"/>
        <rFont val="Times New Roman"/>
        <family val="1"/>
        <charset val="204"/>
      </rPr>
      <t xml:space="preserve"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  </r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</si>
  <si>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</si>
  <si>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r>
      <t>Мероприятие 2</t>
    </r>
    <r>
      <rPr>
        <b/>
        <sz val="12"/>
        <rFont val="Times New Roman"/>
        <family val="1"/>
        <charset val="204"/>
      </rPr>
      <t xml:space="preserve">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  </r>
  </si>
  <si>
    <r>
      <t xml:space="preserve">Мероприятие 3 </t>
    </r>
    <r>
      <rPr>
        <b/>
        <sz val="12"/>
        <rFont val="Times New Roman"/>
        <family val="1"/>
        <charset val="204"/>
      </rPr>
      <t>Создание мест (площадок) накопления твердых коммунальных отходов и (или) приобретение контейнеров (бункеров)</t>
    </r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</si>
  <si>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</si>
  <si>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</si>
  <si>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количество проведенных мероприятий</t>
  </si>
  <si>
    <t>Приложение № 2 к муниципальной программе Азовского немецкого национального муниципального района Омской области «Развитие сельского хозяйства и охрана окружающей среды в Азовском немецком национальном муниципальном районе Омской области</t>
  </si>
  <si>
    <r>
      <t xml:space="preserve">Мероприятие 5 </t>
    </r>
    <r>
      <rPr>
        <b/>
        <sz val="12"/>
        <rFont val="Times New Roman"/>
        <family val="1"/>
        <charset val="204"/>
      </rPr>
  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  </r>
  </si>
  <si>
    <t>1.1.5</t>
  </si>
  <si>
    <t>количество ликвидированных мест несанкционированного размещения твердых коммунальных отходов</t>
  </si>
  <si>
    <t>Подпрограмма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области.</t>
  </si>
  <si>
    <r>
      <t xml:space="preserve">Соисполнитель, </t>
    </r>
    <r>
      <rPr>
        <sz val="12"/>
        <color indexed="8"/>
        <rFont val="Times New Roman"/>
        <family val="1"/>
        <charset val="204"/>
      </rPr>
      <t>исполнитель основного мероприятия, исполнитель ведомственной целевой программы, исполнитель мероприятия</t>
    </r>
  </si>
  <si>
    <r>
      <t xml:space="preserve">Задача 2 муниципальной программы:  </t>
    </r>
    <r>
      <rPr>
        <b/>
        <sz val="12"/>
        <rFont val="Times New Roman"/>
        <family val="1"/>
        <charset val="204"/>
      </rPr>
      <t xml:space="preserve">Проведение государственной политики в агропромышленном комплексе  Азовского немецкого национального муниципального района Омской области Омской области </t>
    </r>
  </si>
  <si>
    <r>
      <t xml:space="preserve">Мероприятие 3 </t>
    </r>
    <r>
      <rPr>
        <b/>
        <sz val="12"/>
        <rFont val="Times New Roman"/>
        <family val="1"/>
        <charset val="204"/>
      </rPr>
      <t>Осуществление мероприятий в рамках проведения муниципального земельного контроля</t>
    </r>
  </si>
  <si>
    <r>
      <t>Мероприятие 1</t>
    </r>
    <r>
      <rPr>
        <b/>
        <sz val="12"/>
        <rFont val="Times New Roman"/>
        <family val="1"/>
        <charset val="204"/>
      </rPr>
      <t xml:space="preserve"> Проведение ежегодного конкурса профессионального мастерства операторов машинного доения и операторов по искусственному осеменению животных</t>
    </r>
  </si>
  <si>
    <r>
      <t xml:space="preserve">Мероприятие 2 </t>
    </r>
    <r>
      <rPr>
        <b/>
        <sz val="12"/>
        <rFont val="Times New Roman"/>
        <family val="1"/>
        <charset val="204"/>
      </rPr>
      <t>Подведение итогов районного трудового соперничества работников отрасли растениеводства и животноводства</t>
    </r>
  </si>
  <si>
    <r>
      <t xml:space="preserve">Мероприятие 3 </t>
    </r>
    <r>
      <rPr>
        <b/>
        <sz val="12"/>
        <rFont val="Times New Roman"/>
        <family val="1"/>
        <charset val="204"/>
      </rPr>
  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  </r>
  </si>
  <si>
    <t>Приложение к постановлению Администрации Азовского немецкого национального муниципального района Омской области от 29.09.2023 № 743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</si>
</sst>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0"/>
      <name val="Arial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Border="0" applyProtection="0"/>
    <xf numFmtId="164" fontId="8" fillId="0" borderId="0" applyFont="0" applyFill="0" applyBorder="0" applyAlignment="0" applyProtection="0"/>
  </cellStyleXfs>
  <cellXfs count="108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4" fillId="0" borderId="8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3" xfId="2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164" fontId="9" fillId="0" borderId="3" xfId="2" applyFont="1" applyFill="1" applyBorder="1" applyAlignment="1">
      <alignment vertical="top" wrapText="1"/>
    </xf>
    <xf numFmtId="164" fontId="9" fillId="0" borderId="3" xfId="2" applyFont="1" applyFill="1" applyBorder="1" applyAlignment="1">
      <alignment wrapText="1"/>
    </xf>
    <xf numFmtId="164" fontId="10" fillId="0" borderId="3" xfId="2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164" fontId="2" fillId="0" borderId="3" xfId="2" applyFont="1" applyFill="1" applyBorder="1" applyAlignment="1">
      <alignment vertical="top" wrapText="1"/>
    </xf>
    <xf numFmtId="164" fontId="2" fillId="0" borderId="3" xfId="2" applyFont="1" applyFill="1" applyBorder="1" applyAlignment="1">
      <alignment wrapText="1"/>
    </xf>
    <xf numFmtId="49" fontId="2" fillId="0" borderId="3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3" xfId="0" applyNumberFormat="1" applyFont="1" applyFill="1" applyBorder="1" applyAlignment="1">
      <alignment vertical="top" wrapText="1"/>
    </xf>
    <xf numFmtId="0" fontId="2" fillId="0" borderId="5" xfId="1" applyFont="1" applyFill="1" applyBorder="1" applyAlignment="1" applyProtection="1">
      <alignment horizontal="left" vertical="top" wrapText="1"/>
    </xf>
    <xf numFmtId="4" fontId="2" fillId="0" borderId="0" xfId="1" applyNumberFormat="1" applyFont="1" applyFill="1" applyBorder="1" applyAlignment="1" applyProtection="1"/>
    <xf numFmtId="0" fontId="2" fillId="0" borderId="0" xfId="1" applyFont="1" applyFill="1" applyBorder="1" applyAlignment="1" applyProtection="1"/>
    <xf numFmtId="0" fontId="2" fillId="0" borderId="6" xfId="1" applyFont="1" applyFill="1" applyBorder="1" applyAlignment="1" applyProtection="1">
      <alignment horizontal="left" vertical="top" wrapText="1"/>
    </xf>
    <xf numFmtId="0" fontId="2" fillId="0" borderId="7" xfId="1" applyFont="1" applyFill="1" applyBorder="1" applyAlignment="1" applyProtection="1">
      <alignment horizontal="left" vertical="top" wrapText="1"/>
    </xf>
    <xf numFmtId="0" fontId="2" fillId="0" borderId="0" xfId="0" applyFont="1" applyFill="1" applyBorder="1"/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13" xfId="1" applyFont="1" applyFill="1" applyBorder="1" applyAlignment="1" applyProtection="1">
      <alignment horizontal="left" vertical="center" wrapText="1"/>
    </xf>
    <xf numFmtId="0" fontId="2" fillId="0" borderId="14" xfId="1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4" fontId="1" fillId="0" borderId="3" xfId="2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top" wrapText="1" indent="1"/>
    </xf>
    <xf numFmtId="165" fontId="2" fillId="0" borderId="3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4" fontId="2" fillId="0" borderId="11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vertical="top" wrapText="1"/>
    </xf>
  </cellXfs>
  <cellStyles count="3">
    <cellStyle name="Excel Built-in 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8"/>
  <sheetViews>
    <sheetView tabSelected="1" view="pageBreakPreview" zoomScale="80" zoomScaleSheetLayoutView="80" workbookViewId="0">
      <selection activeCell="K11" sqref="K11"/>
    </sheetView>
  </sheetViews>
  <sheetFormatPr defaultRowHeight="15.75"/>
  <cols>
    <col min="1" max="1" width="7.140625" style="29" customWidth="1"/>
    <col min="2" max="2" width="58.42578125" style="29" customWidth="1"/>
    <col min="3" max="3" width="6.85546875" style="29" customWidth="1"/>
    <col min="4" max="4" width="7" style="29" customWidth="1"/>
    <col min="5" max="5" width="37.140625" style="29" customWidth="1"/>
    <col min="6" max="6" width="23.140625" style="29" customWidth="1"/>
    <col min="7" max="7" width="19.85546875" style="29" customWidth="1"/>
    <col min="8" max="10" width="17.7109375" style="29" bestFit="1" customWidth="1"/>
    <col min="11" max="11" width="17.5703125" style="29" customWidth="1"/>
    <col min="12" max="13" width="16.42578125" style="29" bestFit="1" customWidth="1"/>
    <col min="14" max="14" width="43.28515625" style="29" customWidth="1"/>
    <col min="15" max="15" width="10.140625" style="29" customWidth="1"/>
    <col min="16" max="16384" width="9.140625" style="29"/>
  </cols>
  <sheetData>
    <row r="1" spans="1:23" ht="31.5" customHeight="1">
      <c r="N1" s="78" t="s">
        <v>122</v>
      </c>
      <c r="O1" s="78"/>
      <c r="P1" s="78"/>
      <c r="Q1" s="78"/>
      <c r="R1" s="78"/>
      <c r="S1" s="78"/>
      <c r="T1" s="78"/>
      <c r="U1" s="78"/>
      <c r="V1" s="78"/>
    </row>
    <row r="2" spans="1:23" ht="51" customHeight="1">
      <c r="N2" s="106" t="s">
        <v>111</v>
      </c>
      <c r="O2" s="106"/>
      <c r="P2" s="106"/>
      <c r="Q2" s="106"/>
      <c r="R2" s="106"/>
      <c r="S2" s="106"/>
      <c r="T2" s="106"/>
      <c r="U2" s="106"/>
      <c r="V2" s="106"/>
    </row>
    <row r="3" spans="1:23">
      <c r="A3" s="98" t="s">
        <v>36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</row>
    <row r="4" spans="1:23">
      <c r="A4" s="93" t="s">
        <v>78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</row>
    <row r="5" spans="1:23" ht="24.75" customHeight="1">
      <c r="A5" s="13" t="s">
        <v>35</v>
      </c>
      <c r="B5" s="87" t="s">
        <v>34</v>
      </c>
      <c r="C5" s="87" t="s">
        <v>33</v>
      </c>
      <c r="D5" s="87"/>
      <c r="E5" s="94" t="s">
        <v>116</v>
      </c>
      <c r="F5" s="87" t="s">
        <v>32</v>
      </c>
      <c r="G5" s="87"/>
      <c r="H5" s="87"/>
      <c r="I5" s="87"/>
      <c r="J5" s="87"/>
      <c r="K5" s="87"/>
      <c r="L5" s="87"/>
      <c r="M5" s="87"/>
      <c r="N5" s="87" t="s">
        <v>31</v>
      </c>
      <c r="O5" s="87"/>
      <c r="P5" s="87"/>
      <c r="Q5" s="87"/>
      <c r="R5" s="87"/>
      <c r="S5" s="87"/>
      <c r="T5" s="87"/>
      <c r="U5" s="87"/>
      <c r="V5" s="87"/>
      <c r="W5" s="30"/>
    </row>
    <row r="6" spans="1:23">
      <c r="A6" s="94" t="s">
        <v>30</v>
      </c>
      <c r="B6" s="87"/>
      <c r="C6" s="87" t="s">
        <v>24</v>
      </c>
      <c r="D6" s="87" t="s">
        <v>23</v>
      </c>
      <c r="E6" s="95"/>
      <c r="F6" s="87" t="s">
        <v>29</v>
      </c>
      <c r="G6" s="87" t="s">
        <v>28</v>
      </c>
      <c r="H6" s="87"/>
      <c r="I6" s="87"/>
      <c r="J6" s="87"/>
      <c r="K6" s="87"/>
      <c r="L6" s="87"/>
      <c r="M6" s="87"/>
      <c r="N6" s="87" t="s">
        <v>27</v>
      </c>
      <c r="O6" s="87" t="s">
        <v>26</v>
      </c>
      <c r="P6" s="87" t="s">
        <v>25</v>
      </c>
      <c r="Q6" s="87"/>
      <c r="R6" s="87"/>
      <c r="S6" s="87"/>
      <c r="T6" s="87"/>
      <c r="U6" s="87"/>
      <c r="V6" s="87"/>
      <c r="W6" s="30"/>
    </row>
    <row r="7" spans="1:23">
      <c r="A7" s="95"/>
      <c r="B7" s="87"/>
      <c r="C7" s="87"/>
      <c r="D7" s="87"/>
      <c r="E7" s="95"/>
      <c r="F7" s="87"/>
      <c r="G7" s="87" t="s">
        <v>22</v>
      </c>
      <c r="H7" s="90" t="s">
        <v>20</v>
      </c>
      <c r="I7" s="91"/>
      <c r="J7" s="91"/>
      <c r="K7" s="91"/>
      <c r="L7" s="91"/>
      <c r="M7" s="92"/>
      <c r="N7" s="87"/>
      <c r="O7" s="87"/>
      <c r="P7" s="94" t="s">
        <v>21</v>
      </c>
      <c r="Q7" s="90" t="s">
        <v>20</v>
      </c>
      <c r="R7" s="91"/>
      <c r="S7" s="91"/>
      <c r="T7" s="91"/>
      <c r="U7" s="91"/>
      <c r="V7" s="92"/>
      <c r="W7" s="30"/>
    </row>
    <row r="8" spans="1:23" ht="36" customHeight="1">
      <c r="A8" s="95"/>
      <c r="B8" s="87"/>
      <c r="C8" s="87"/>
      <c r="D8" s="87"/>
      <c r="E8" s="96"/>
      <c r="F8" s="87"/>
      <c r="G8" s="87"/>
      <c r="H8" s="13" t="s">
        <v>19</v>
      </c>
      <c r="I8" s="13" t="s">
        <v>18</v>
      </c>
      <c r="J8" s="13" t="s">
        <v>17</v>
      </c>
      <c r="K8" s="13" t="s">
        <v>16</v>
      </c>
      <c r="L8" s="13" t="s">
        <v>15</v>
      </c>
      <c r="M8" s="13" t="s">
        <v>14</v>
      </c>
      <c r="N8" s="87"/>
      <c r="O8" s="87"/>
      <c r="P8" s="96"/>
      <c r="Q8" s="13" t="s">
        <v>19</v>
      </c>
      <c r="R8" s="13" t="s">
        <v>18</v>
      </c>
      <c r="S8" s="13" t="s">
        <v>17</v>
      </c>
      <c r="T8" s="13" t="s">
        <v>16</v>
      </c>
      <c r="U8" s="13" t="s">
        <v>15</v>
      </c>
      <c r="V8" s="13" t="s">
        <v>14</v>
      </c>
      <c r="W8" s="31"/>
    </row>
    <row r="9" spans="1:23" ht="12.75" customHeight="1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13">
        <v>12</v>
      </c>
      <c r="M9" s="13">
        <v>13</v>
      </c>
      <c r="N9" s="13">
        <v>14</v>
      </c>
      <c r="O9" s="13">
        <v>15</v>
      </c>
      <c r="P9" s="13">
        <v>16</v>
      </c>
      <c r="Q9" s="13">
        <v>17</v>
      </c>
      <c r="R9" s="13">
        <v>18</v>
      </c>
      <c r="S9" s="13">
        <v>19</v>
      </c>
      <c r="T9" s="13">
        <v>20</v>
      </c>
      <c r="U9" s="13">
        <v>21</v>
      </c>
      <c r="V9" s="13">
        <v>22</v>
      </c>
      <c r="W9" s="31"/>
    </row>
    <row r="10" spans="1:23" ht="69" customHeight="1">
      <c r="A10" s="55" t="s">
        <v>66</v>
      </c>
      <c r="B10" s="55"/>
      <c r="C10" s="17">
        <v>2020</v>
      </c>
      <c r="D10" s="17">
        <v>2025</v>
      </c>
      <c r="E10" s="1" t="s">
        <v>4</v>
      </c>
      <c r="F10" s="13" t="s">
        <v>4</v>
      </c>
      <c r="G10" s="13" t="s">
        <v>4</v>
      </c>
      <c r="H10" s="13" t="s">
        <v>4</v>
      </c>
      <c r="I10" s="13" t="s">
        <v>4</v>
      </c>
      <c r="J10" s="13" t="s">
        <v>4</v>
      </c>
      <c r="K10" s="13" t="s">
        <v>4</v>
      </c>
      <c r="L10" s="13" t="s">
        <v>4</v>
      </c>
      <c r="M10" s="13" t="s">
        <v>4</v>
      </c>
      <c r="N10" s="1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13" t="s">
        <v>4</v>
      </c>
      <c r="V10" s="13" t="s">
        <v>4</v>
      </c>
      <c r="W10" s="31"/>
    </row>
    <row r="11" spans="1:23" ht="84.75" customHeight="1">
      <c r="A11" s="55" t="s">
        <v>67</v>
      </c>
      <c r="B11" s="55"/>
      <c r="C11" s="17">
        <v>2020</v>
      </c>
      <c r="D11" s="17">
        <v>2025</v>
      </c>
      <c r="E11" s="13" t="s">
        <v>4</v>
      </c>
      <c r="F11" s="13" t="s">
        <v>4</v>
      </c>
      <c r="G11" s="13" t="s">
        <v>4</v>
      </c>
      <c r="H11" s="13" t="s">
        <v>4</v>
      </c>
      <c r="I11" s="13" t="s">
        <v>4</v>
      </c>
      <c r="J11" s="13" t="s">
        <v>4</v>
      </c>
      <c r="K11" s="13" t="s">
        <v>4</v>
      </c>
      <c r="L11" s="13" t="s">
        <v>4</v>
      </c>
      <c r="M11" s="13" t="s">
        <v>4</v>
      </c>
      <c r="N11" s="1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13" t="s">
        <v>4</v>
      </c>
      <c r="V11" s="13" t="s">
        <v>4</v>
      </c>
      <c r="W11" s="31"/>
    </row>
    <row r="12" spans="1:23" ht="15.75" customHeight="1">
      <c r="A12" s="93" t="s">
        <v>80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31"/>
    </row>
    <row r="13" spans="1:23" ht="113.25" customHeight="1">
      <c r="A13" s="55" t="s">
        <v>68</v>
      </c>
      <c r="B13" s="55"/>
      <c r="C13" s="17">
        <v>2020</v>
      </c>
      <c r="D13" s="17">
        <v>2025</v>
      </c>
      <c r="E13" s="13" t="s">
        <v>4</v>
      </c>
      <c r="F13" s="13" t="s">
        <v>4</v>
      </c>
      <c r="G13" s="13" t="s">
        <v>4</v>
      </c>
      <c r="H13" s="13" t="s">
        <v>4</v>
      </c>
      <c r="I13" s="13" t="s">
        <v>4</v>
      </c>
      <c r="J13" s="13" t="s">
        <v>4</v>
      </c>
      <c r="K13" s="13" t="s">
        <v>4</v>
      </c>
      <c r="L13" s="13" t="s">
        <v>4</v>
      </c>
      <c r="M13" s="13" t="s">
        <v>4</v>
      </c>
      <c r="N13" s="20" t="s">
        <v>4</v>
      </c>
      <c r="O13" s="20" t="s">
        <v>4</v>
      </c>
      <c r="P13" s="20" t="s">
        <v>4</v>
      </c>
      <c r="Q13" s="20" t="s">
        <v>4</v>
      </c>
      <c r="R13" s="20" t="s">
        <v>4</v>
      </c>
      <c r="S13" s="20" t="s">
        <v>4</v>
      </c>
      <c r="T13" s="20" t="s">
        <v>4</v>
      </c>
      <c r="U13" s="20" t="s">
        <v>4</v>
      </c>
      <c r="V13" s="20" t="s">
        <v>4</v>
      </c>
      <c r="W13" s="31"/>
    </row>
    <row r="14" spans="1:23" ht="30" customHeight="1">
      <c r="A14" s="87">
        <v>1</v>
      </c>
      <c r="B14" s="49" t="s">
        <v>69</v>
      </c>
      <c r="C14" s="52">
        <v>2020</v>
      </c>
      <c r="D14" s="52">
        <v>2025</v>
      </c>
      <c r="E14" s="55" t="s">
        <v>65</v>
      </c>
      <c r="F14" s="15" t="s">
        <v>5</v>
      </c>
      <c r="G14" s="32">
        <f>G19</f>
        <v>17910541.390000001</v>
      </c>
      <c r="H14" s="32">
        <f t="shared" ref="H14:M14" si="0">H19</f>
        <v>5030502.7</v>
      </c>
      <c r="I14" s="32">
        <f t="shared" si="0"/>
        <v>5070355.5600000005</v>
      </c>
      <c r="J14" s="32">
        <f t="shared" si="0"/>
        <v>4420000</v>
      </c>
      <c r="K14" s="32">
        <f t="shared" si="0"/>
        <v>3171283.13</v>
      </c>
      <c r="L14" s="32">
        <f t="shared" si="0"/>
        <v>109200</v>
      </c>
      <c r="M14" s="32">
        <f t="shared" si="0"/>
        <v>109200</v>
      </c>
      <c r="N14" s="63" t="s">
        <v>4</v>
      </c>
      <c r="O14" s="63" t="s">
        <v>4</v>
      </c>
      <c r="P14" s="63" t="s">
        <v>4</v>
      </c>
      <c r="Q14" s="63" t="s">
        <v>4</v>
      </c>
      <c r="R14" s="63" t="s">
        <v>4</v>
      </c>
      <c r="S14" s="63" t="s">
        <v>4</v>
      </c>
      <c r="T14" s="63" t="s">
        <v>4</v>
      </c>
      <c r="U14" s="63" t="s">
        <v>4</v>
      </c>
      <c r="V14" s="63" t="s">
        <v>4</v>
      </c>
      <c r="W14" s="30"/>
    </row>
    <row r="15" spans="1:23" ht="84.75" customHeight="1">
      <c r="A15" s="87"/>
      <c r="B15" s="50"/>
      <c r="C15" s="53"/>
      <c r="D15" s="53"/>
      <c r="E15" s="55"/>
      <c r="F15" s="15" t="s">
        <v>13</v>
      </c>
      <c r="G15" s="32">
        <f t="shared" ref="G15:M15" si="1">G20</f>
        <v>608211.11</v>
      </c>
      <c r="H15" s="32">
        <f t="shared" si="1"/>
        <v>100404</v>
      </c>
      <c r="I15" s="32">
        <f>I20</f>
        <v>101407.11</v>
      </c>
      <c r="J15" s="32">
        <f>J20</f>
        <v>88400</v>
      </c>
      <c r="K15" s="32">
        <f t="shared" si="1"/>
        <v>99600</v>
      </c>
      <c r="L15" s="32">
        <f t="shared" si="1"/>
        <v>109200</v>
      </c>
      <c r="M15" s="32">
        <f t="shared" si="1"/>
        <v>109200</v>
      </c>
      <c r="N15" s="63"/>
      <c r="O15" s="63"/>
      <c r="P15" s="63"/>
      <c r="Q15" s="63"/>
      <c r="R15" s="63"/>
      <c r="S15" s="63"/>
      <c r="T15" s="63"/>
      <c r="U15" s="63"/>
      <c r="V15" s="63"/>
      <c r="W15" s="30"/>
    </row>
    <row r="16" spans="1:23" ht="69.75" customHeight="1">
      <c r="A16" s="87"/>
      <c r="B16" s="50"/>
      <c r="C16" s="54"/>
      <c r="D16" s="54"/>
      <c r="E16" s="55"/>
      <c r="F16" s="15" t="s">
        <v>12</v>
      </c>
      <c r="G16" s="32">
        <f t="shared" ref="G16:M16" si="2">G21</f>
        <v>17302330.280000001</v>
      </c>
      <c r="H16" s="32">
        <f t="shared" si="2"/>
        <v>4930098.7</v>
      </c>
      <c r="I16" s="32">
        <f t="shared" si="2"/>
        <v>4968948.45</v>
      </c>
      <c r="J16" s="32">
        <f t="shared" si="2"/>
        <v>4331600</v>
      </c>
      <c r="K16" s="32">
        <f t="shared" si="2"/>
        <v>3071683.13</v>
      </c>
      <c r="L16" s="32">
        <f t="shared" si="2"/>
        <v>0</v>
      </c>
      <c r="M16" s="32">
        <f t="shared" si="2"/>
        <v>0</v>
      </c>
      <c r="N16" s="63"/>
      <c r="O16" s="63"/>
      <c r="P16" s="63"/>
      <c r="Q16" s="63"/>
      <c r="R16" s="63"/>
      <c r="S16" s="63"/>
      <c r="T16" s="63"/>
      <c r="U16" s="63"/>
      <c r="V16" s="63"/>
      <c r="W16" s="30"/>
    </row>
    <row r="17" spans="1:23" ht="94.5" hidden="1">
      <c r="A17" s="13"/>
      <c r="B17" s="50"/>
      <c r="C17" s="15"/>
      <c r="D17" s="15"/>
      <c r="E17" s="15"/>
      <c r="F17" s="15" t="s">
        <v>11</v>
      </c>
      <c r="G17" s="32">
        <f t="shared" ref="G17:M17" si="3">G22</f>
        <v>0</v>
      </c>
      <c r="H17" s="32">
        <f t="shared" si="3"/>
        <v>0</v>
      </c>
      <c r="I17" s="32">
        <f t="shared" si="3"/>
        <v>0</v>
      </c>
      <c r="J17" s="32">
        <f t="shared" si="3"/>
        <v>0</v>
      </c>
      <c r="K17" s="32">
        <f t="shared" si="3"/>
        <v>0</v>
      </c>
      <c r="L17" s="32">
        <f t="shared" si="3"/>
        <v>0</v>
      </c>
      <c r="M17" s="32">
        <f t="shared" si="3"/>
        <v>0</v>
      </c>
      <c r="N17" s="20"/>
      <c r="O17" s="20"/>
      <c r="P17" s="20"/>
      <c r="Q17" s="20"/>
      <c r="R17" s="20"/>
      <c r="S17" s="20"/>
      <c r="T17" s="20"/>
      <c r="U17" s="20"/>
      <c r="V17" s="20"/>
      <c r="W17" s="30"/>
    </row>
    <row r="18" spans="1:23" ht="63" hidden="1">
      <c r="A18" s="13"/>
      <c r="B18" s="51"/>
      <c r="C18" s="15"/>
      <c r="D18" s="15"/>
      <c r="E18" s="15"/>
      <c r="F18" s="15" t="s">
        <v>10</v>
      </c>
      <c r="G18" s="32">
        <f t="shared" ref="G18:M18" si="4">G23</f>
        <v>0</v>
      </c>
      <c r="H18" s="32">
        <f t="shared" si="4"/>
        <v>0</v>
      </c>
      <c r="I18" s="32">
        <f t="shared" si="4"/>
        <v>0</v>
      </c>
      <c r="J18" s="32">
        <f t="shared" si="4"/>
        <v>0</v>
      </c>
      <c r="K18" s="32">
        <f t="shared" si="4"/>
        <v>0</v>
      </c>
      <c r="L18" s="32">
        <f t="shared" si="4"/>
        <v>0</v>
      </c>
      <c r="M18" s="32">
        <f t="shared" si="4"/>
        <v>0</v>
      </c>
      <c r="N18" s="20"/>
      <c r="O18" s="20"/>
      <c r="P18" s="20"/>
      <c r="Q18" s="20"/>
      <c r="R18" s="20"/>
      <c r="S18" s="20"/>
      <c r="T18" s="20"/>
      <c r="U18" s="20"/>
      <c r="V18" s="20"/>
      <c r="W18" s="30"/>
    </row>
    <row r="19" spans="1:23" ht="36" customHeight="1">
      <c r="A19" s="87" t="s">
        <v>9</v>
      </c>
      <c r="B19" s="71" t="s">
        <v>70</v>
      </c>
      <c r="C19" s="52">
        <v>2020</v>
      </c>
      <c r="D19" s="52">
        <v>2025</v>
      </c>
      <c r="E19" s="55" t="s">
        <v>65</v>
      </c>
      <c r="F19" s="15" t="s">
        <v>5</v>
      </c>
      <c r="G19" s="33">
        <f>G24+G29</f>
        <v>17910541.390000001</v>
      </c>
      <c r="H19" s="33">
        <f t="shared" ref="H19:M19" si="5">H24+H29</f>
        <v>5030502.7</v>
      </c>
      <c r="I19" s="33">
        <f t="shared" si="5"/>
        <v>5070355.5600000005</v>
      </c>
      <c r="J19" s="33">
        <f t="shared" si="5"/>
        <v>4420000</v>
      </c>
      <c r="K19" s="33">
        <f t="shared" si="5"/>
        <v>3171283.13</v>
      </c>
      <c r="L19" s="33">
        <f t="shared" si="5"/>
        <v>109200</v>
      </c>
      <c r="M19" s="33">
        <f t="shared" si="5"/>
        <v>109200</v>
      </c>
      <c r="N19" s="63" t="s">
        <v>4</v>
      </c>
      <c r="O19" s="63" t="s">
        <v>4</v>
      </c>
      <c r="P19" s="63" t="s">
        <v>4</v>
      </c>
      <c r="Q19" s="63" t="s">
        <v>4</v>
      </c>
      <c r="R19" s="63" t="s">
        <v>4</v>
      </c>
      <c r="S19" s="63" t="s">
        <v>4</v>
      </c>
      <c r="T19" s="63" t="s">
        <v>4</v>
      </c>
      <c r="U19" s="63" t="s">
        <v>4</v>
      </c>
      <c r="V19" s="63" t="s">
        <v>4</v>
      </c>
      <c r="W19" s="30"/>
    </row>
    <row r="20" spans="1:23" ht="33" customHeight="1">
      <c r="A20" s="87"/>
      <c r="B20" s="71"/>
      <c r="C20" s="53"/>
      <c r="D20" s="53"/>
      <c r="E20" s="55"/>
      <c r="F20" s="34" t="s">
        <v>46</v>
      </c>
      <c r="G20" s="33">
        <f t="shared" ref="G20:M20" si="6">G25+G30</f>
        <v>608211.11</v>
      </c>
      <c r="H20" s="33">
        <f t="shared" si="6"/>
        <v>100404</v>
      </c>
      <c r="I20" s="33">
        <f t="shared" si="6"/>
        <v>101407.11</v>
      </c>
      <c r="J20" s="33">
        <f t="shared" si="6"/>
        <v>88400</v>
      </c>
      <c r="K20" s="33">
        <f t="shared" si="6"/>
        <v>99600</v>
      </c>
      <c r="L20" s="33">
        <f t="shared" si="6"/>
        <v>109200</v>
      </c>
      <c r="M20" s="33">
        <f t="shared" si="6"/>
        <v>109200</v>
      </c>
      <c r="N20" s="63"/>
      <c r="O20" s="63"/>
      <c r="P20" s="63"/>
      <c r="Q20" s="63"/>
      <c r="R20" s="63"/>
      <c r="S20" s="63"/>
      <c r="T20" s="63"/>
      <c r="U20" s="63"/>
      <c r="V20" s="63"/>
      <c r="W20" s="30"/>
    </row>
    <row r="21" spans="1:23" ht="30.75" customHeight="1">
      <c r="A21" s="87"/>
      <c r="B21" s="71"/>
      <c r="C21" s="54"/>
      <c r="D21" s="54"/>
      <c r="E21" s="55"/>
      <c r="F21" s="34" t="s">
        <v>47</v>
      </c>
      <c r="G21" s="33">
        <f>G26+G31</f>
        <v>17302330.280000001</v>
      </c>
      <c r="H21" s="33">
        <f t="shared" ref="H21:M21" si="7">H26+H31</f>
        <v>4930098.7</v>
      </c>
      <c r="I21" s="33">
        <f t="shared" si="7"/>
        <v>4968948.45</v>
      </c>
      <c r="J21" s="33">
        <f t="shared" si="7"/>
        <v>4331600</v>
      </c>
      <c r="K21" s="33">
        <f t="shared" si="7"/>
        <v>3071683.13</v>
      </c>
      <c r="L21" s="33">
        <f t="shared" si="7"/>
        <v>0</v>
      </c>
      <c r="M21" s="33">
        <f t="shared" si="7"/>
        <v>0</v>
      </c>
      <c r="N21" s="63"/>
      <c r="O21" s="63"/>
      <c r="P21" s="63"/>
      <c r="Q21" s="63"/>
      <c r="R21" s="63"/>
      <c r="S21" s="63"/>
      <c r="T21" s="63"/>
      <c r="U21" s="63"/>
      <c r="V21" s="63"/>
      <c r="W21" s="30"/>
    </row>
    <row r="22" spans="1:23" ht="24" hidden="1" customHeight="1">
      <c r="A22" s="1"/>
      <c r="B22" s="15"/>
      <c r="C22" s="2"/>
      <c r="D22" s="2"/>
      <c r="E22" s="2"/>
      <c r="F22" s="34" t="s">
        <v>48</v>
      </c>
      <c r="G22" s="33">
        <f t="shared" ref="G22:M22" si="8">G27+G32</f>
        <v>0</v>
      </c>
      <c r="H22" s="33">
        <f t="shared" si="8"/>
        <v>0</v>
      </c>
      <c r="I22" s="33">
        <f t="shared" si="8"/>
        <v>0</v>
      </c>
      <c r="J22" s="33">
        <f t="shared" si="8"/>
        <v>0</v>
      </c>
      <c r="K22" s="33">
        <f t="shared" si="8"/>
        <v>0</v>
      </c>
      <c r="L22" s="33">
        <f t="shared" si="8"/>
        <v>0</v>
      </c>
      <c r="M22" s="33">
        <f t="shared" si="8"/>
        <v>0</v>
      </c>
      <c r="N22" s="19"/>
      <c r="O22" s="19"/>
      <c r="P22" s="19"/>
      <c r="Q22" s="19"/>
      <c r="R22" s="19"/>
      <c r="S22" s="19"/>
      <c r="T22" s="19"/>
      <c r="U22" s="19"/>
      <c r="V22" s="19"/>
      <c r="W22" s="30"/>
    </row>
    <row r="23" spans="1:23" ht="24" hidden="1" customHeight="1">
      <c r="A23" s="1"/>
      <c r="B23" s="15"/>
      <c r="C23" s="2"/>
      <c r="D23" s="2"/>
      <c r="E23" s="2"/>
      <c r="F23" s="34" t="s">
        <v>49</v>
      </c>
      <c r="G23" s="33">
        <f t="shared" ref="G23:M23" si="9">G28+G33</f>
        <v>0</v>
      </c>
      <c r="H23" s="33">
        <f t="shared" si="9"/>
        <v>0</v>
      </c>
      <c r="I23" s="33">
        <f t="shared" si="9"/>
        <v>0</v>
      </c>
      <c r="J23" s="33">
        <f t="shared" si="9"/>
        <v>0</v>
      </c>
      <c r="K23" s="33">
        <f t="shared" si="9"/>
        <v>0</v>
      </c>
      <c r="L23" s="33">
        <f t="shared" si="9"/>
        <v>0</v>
      </c>
      <c r="M23" s="33">
        <f t="shared" si="9"/>
        <v>0</v>
      </c>
      <c r="N23" s="19"/>
      <c r="O23" s="19"/>
      <c r="P23" s="19"/>
      <c r="Q23" s="19"/>
      <c r="R23" s="19"/>
      <c r="S23" s="19"/>
      <c r="T23" s="19"/>
      <c r="U23" s="19"/>
      <c r="V23" s="19"/>
      <c r="W23" s="30"/>
    </row>
    <row r="24" spans="1:23" ht="34.5" customHeight="1">
      <c r="A24" s="48" t="s">
        <v>37</v>
      </c>
      <c r="B24" s="49" t="s">
        <v>77</v>
      </c>
      <c r="C24" s="52">
        <v>2020</v>
      </c>
      <c r="D24" s="52">
        <v>2025</v>
      </c>
      <c r="E24" s="55" t="s">
        <v>65</v>
      </c>
      <c r="F24" s="15" t="s">
        <v>5</v>
      </c>
      <c r="G24" s="32">
        <f>SUM(G25:G28)</f>
        <v>17899870.859999999</v>
      </c>
      <c r="H24" s="32">
        <f t="shared" ref="H24:M24" si="10">SUM(H25:H28)</f>
        <v>5019832.17</v>
      </c>
      <c r="I24" s="32">
        <f t="shared" si="10"/>
        <v>5070355.5600000005</v>
      </c>
      <c r="J24" s="32">
        <f t="shared" si="10"/>
        <v>4420000</v>
      </c>
      <c r="K24" s="32">
        <f t="shared" si="10"/>
        <v>3171283.13</v>
      </c>
      <c r="L24" s="32">
        <f t="shared" si="10"/>
        <v>109200</v>
      </c>
      <c r="M24" s="32">
        <f t="shared" si="10"/>
        <v>109200</v>
      </c>
      <c r="N24" s="44" t="s">
        <v>82</v>
      </c>
      <c r="O24" s="44" t="s">
        <v>53</v>
      </c>
      <c r="P24" s="66">
        <f>SUM(Q24:V26)</f>
        <v>9.6</v>
      </c>
      <c r="Q24" s="66">
        <v>1.8</v>
      </c>
      <c r="R24" s="66">
        <v>1.8</v>
      </c>
      <c r="S24" s="66">
        <v>1.5</v>
      </c>
      <c r="T24" s="66">
        <v>1.5</v>
      </c>
      <c r="U24" s="66">
        <v>1.5</v>
      </c>
      <c r="V24" s="66">
        <v>1.5</v>
      </c>
      <c r="W24" s="30"/>
    </row>
    <row r="25" spans="1:23" ht="23.25" customHeight="1">
      <c r="A25" s="48"/>
      <c r="B25" s="50"/>
      <c r="C25" s="53"/>
      <c r="D25" s="53"/>
      <c r="E25" s="55"/>
      <c r="F25" s="34" t="s">
        <v>46</v>
      </c>
      <c r="G25" s="32">
        <f>SUM(H25:M25)</f>
        <v>608211.11</v>
      </c>
      <c r="H25" s="32">
        <v>100404</v>
      </c>
      <c r="I25" s="32">
        <v>101407.11</v>
      </c>
      <c r="J25" s="32">
        <v>88400</v>
      </c>
      <c r="K25" s="32">
        <v>99600</v>
      </c>
      <c r="L25" s="32">
        <v>109200</v>
      </c>
      <c r="M25" s="32">
        <v>109200</v>
      </c>
      <c r="N25" s="44"/>
      <c r="O25" s="44"/>
      <c r="P25" s="66"/>
      <c r="Q25" s="66"/>
      <c r="R25" s="66"/>
      <c r="S25" s="66"/>
      <c r="T25" s="66"/>
      <c r="U25" s="66"/>
      <c r="V25" s="66"/>
      <c r="W25" s="30"/>
    </row>
    <row r="26" spans="1:23">
      <c r="A26" s="48"/>
      <c r="B26" s="50"/>
      <c r="C26" s="54"/>
      <c r="D26" s="54"/>
      <c r="E26" s="55"/>
      <c r="F26" s="34" t="s">
        <v>47</v>
      </c>
      <c r="G26" s="32">
        <f>SUM(H26:M26)</f>
        <v>17291659.75</v>
      </c>
      <c r="H26" s="32">
        <v>4919428.17</v>
      </c>
      <c r="I26" s="32">
        <v>4968948.45</v>
      </c>
      <c r="J26" s="32">
        <v>4331600</v>
      </c>
      <c r="K26" s="32">
        <v>3071683.13</v>
      </c>
      <c r="L26" s="32">
        <v>0</v>
      </c>
      <c r="M26" s="32">
        <v>0</v>
      </c>
      <c r="N26" s="44"/>
      <c r="O26" s="44"/>
      <c r="P26" s="66"/>
      <c r="Q26" s="66"/>
      <c r="R26" s="66"/>
      <c r="S26" s="66"/>
      <c r="T26" s="66"/>
      <c r="U26" s="66"/>
      <c r="V26" s="66"/>
      <c r="W26" s="30"/>
    </row>
    <row r="27" spans="1:23" hidden="1">
      <c r="A27" s="13"/>
      <c r="B27" s="50"/>
      <c r="C27" s="15"/>
      <c r="D27" s="15"/>
      <c r="E27" s="15"/>
      <c r="F27" s="34" t="s">
        <v>48</v>
      </c>
      <c r="G27" s="32">
        <f>SUM(H27:M27)</f>
        <v>0</v>
      </c>
      <c r="H27" s="32"/>
      <c r="I27" s="32"/>
      <c r="J27" s="32"/>
      <c r="K27" s="32"/>
      <c r="L27" s="32"/>
      <c r="M27" s="32"/>
      <c r="N27" s="19"/>
      <c r="O27" s="19"/>
      <c r="P27" s="19"/>
      <c r="Q27" s="19"/>
      <c r="R27" s="19"/>
      <c r="S27" s="19"/>
      <c r="T27" s="19"/>
      <c r="U27" s="19"/>
      <c r="V27" s="19"/>
      <c r="W27" s="30"/>
    </row>
    <row r="28" spans="1:23" hidden="1">
      <c r="A28" s="13"/>
      <c r="B28" s="51"/>
      <c r="C28" s="15"/>
      <c r="D28" s="15"/>
      <c r="E28" s="15"/>
      <c r="F28" s="34" t="s">
        <v>49</v>
      </c>
      <c r="G28" s="32">
        <f>SUM(H28:M28)</f>
        <v>0</v>
      </c>
      <c r="H28" s="32"/>
      <c r="I28" s="32"/>
      <c r="J28" s="32"/>
      <c r="K28" s="32"/>
      <c r="L28" s="32"/>
      <c r="M28" s="32"/>
      <c r="N28" s="19"/>
      <c r="O28" s="19"/>
      <c r="P28" s="19"/>
      <c r="Q28" s="19"/>
      <c r="R28" s="19"/>
      <c r="S28" s="19"/>
      <c r="T28" s="19"/>
      <c r="U28" s="19"/>
      <c r="V28" s="19"/>
      <c r="W28" s="30"/>
    </row>
    <row r="29" spans="1:23" ht="32.25" customHeight="1">
      <c r="A29" s="48" t="s">
        <v>8</v>
      </c>
      <c r="B29" s="55" t="s">
        <v>98</v>
      </c>
      <c r="C29" s="52">
        <v>2020</v>
      </c>
      <c r="D29" s="52">
        <v>2021</v>
      </c>
      <c r="E29" s="55" t="s">
        <v>65</v>
      </c>
      <c r="F29" s="15" t="s">
        <v>5</v>
      </c>
      <c r="G29" s="32">
        <f>SUM(G30:G33)</f>
        <v>10670.53</v>
      </c>
      <c r="H29" s="32">
        <f t="shared" ref="H29:M29" si="11">SUM(H30:H33)</f>
        <v>10670.53</v>
      </c>
      <c r="I29" s="32">
        <f t="shared" si="11"/>
        <v>0</v>
      </c>
      <c r="J29" s="32">
        <f t="shared" si="11"/>
        <v>0</v>
      </c>
      <c r="K29" s="32">
        <f t="shared" si="11"/>
        <v>0</v>
      </c>
      <c r="L29" s="32">
        <f t="shared" si="11"/>
        <v>0</v>
      </c>
      <c r="M29" s="32">
        <f t="shared" si="11"/>
        <v>0</v>
      </c>
      <c r="N29" s="44" t="s">
        <v>83</v>
      </c>
      <c r="O29" s="63" t="s">
        <v>54</v>
      </c>
      <c r="P29" s="89">
        <f>SUM(Q29:V31)</f>
        <v>1676</v>
      </c>
      <c r="Q29" s="89">
        <v>1163</v>
      </c>
      <c r="R29" s="89">
        <v>513</v>
      </c>
      <c r="S29" s="97">
        <v>0</v>
      </c>
      <c r="T29" s="97">
        <v>0</v>
      </c>
      <c r="U29" s="97">
        <v>0</v>
      </c>
      <c r="V29" s="97">
        <v>0</v>
      </c>
      <c r="W29" s="30"/>
    </row>
    <row r="30" spans="1:23" ht="33.75" customHeight="1">
      <c r="A30" s="48"/>
      <c r="B30" s="55"/>
      <c r="C30" s="53"/>
      <c r="D30" s="53"/>
      <c r="E30" s="55"/>
      <c r="F30" s="34" t="s">
        <v>46</v>
      </c>
      <c r="G30" s="32">
        <f>SUM(H30:M30)</f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44"/>
      <c r="O30" s="63"/>
      <c r="P30" s="89"/>
      <c r="Q30" s="89"/>
      <c r="R30" s="89"/>
      <c r="S30" s="97"/>
      <c r="T30" s="97"/>
      <c r="U30" s="97"/>
      <c r="V30" s="97"/>
      <c r="W30" s="30"/>
    </row>
    <row r="31" spans="1:23" ht="29.25" customHeight="1">
      <c r="A31" s="48"/>
      <c r="B31" s="55"/>
      <c r="C31" s="54"/>
      <c r="D31" s="54"/>
      <c r="E31" s="55"/>
      <c r="F31" s="34" t="s">
        <v>47</v>
      </c>
      <c r="G31" s="32">
        <f>SUM(H31:M31)</f>
        <v>10670.53</v>
      </c>
      <c r="H31" s="32">
        <v>10670.53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44"/>
      <c r="O31" s="63"/>
      <c r="P31" s="89"/>
      <c r="Q31" s="89"/>
      <c r="R31" s="89"/>
      <c r="S31" s="97"/>
      <c r="T31" s="97"/>
      <c r="U31" s="97"/>
      <c r="V31" s="97"/>
      <c r="W31" s="30"/>
    </row>
    <row r="32" spans="1:23" hidden="1">
      <c r="A32" s="13"/>
      <c r="B32" s="13"/>
      <c r="C32" s="13"/>
      <c r="D32" s="13"/>
      <c r="E32" s="13"/>
      <c r="F32" s="34" t="s">
        <v>48</v>
      </c>
      <c r="G32" s="32">
        <f>SUM(H32:M32)</f>
        <v>0</v>
      </c>
      <c r="H32" s="32"/>
      <c r="I32" s="32"/>
      <c r="J32" s="32"/>
      <c r="K32" s="32"/>
      <c r="L32" s="32"/>
      <c r="M32" s="32"/>
      <c r="N32" s="20"/>
      <c r="O32" s="20"/>
      <c r="P32" s="20"/>
      <c r="Q32" s="20"/>
      <c r="R32" s="20"/>
      <c r="S32" s="20"/>
      <c r="T32" s="20"/>
      <c r="U32" s="20"/>
      <c r="V32" s="20"/>
      <c r="W32" s="30"/>
    </row>
    <row r="33" spans="1:23" hidden="1">
      <c r="A33" s="13"/>
      <c r="B33" s="13"/>
      <c r="C33" s="13"/>
      <c r="D33" s="13"/>
      <c r="E33" s="13"/>
      <c r="F33" s="34" t="s">
        <v>49</v>
      </c>
      <c r="G33" s="32">
        <f>SUM(H33:M33)</f>
        <v>0</v>
      </c>
      <c r="H33" s="32"/>
      <c r="I33" s="32"/>
      <c r="J33" s="32"/>
      <c r="K33" s="32"/>
      <c r="L33" s="32"/>
      <c r="M33" s="32"/>
      <c r="N33" s="20"/>
      <c r="O33" s="20"/>
      <c r="P33" s="20"/>
      <c r="Q33" s="20"/>
      <c r="R33" s="20"/>
      <c r="S33" s="20"/>
      <c r="T33" s="20"/>
      <c r="U33" s="20"/>
      <c r="V33" s="20"/>
      <c r="W33" s="30"/>
    </row>
    <row r="34" spans="1:23" ht="31.5" hidden="1">
      <c r="A34" s="87"/>
      <c r="B34" s="55" t="s">
        <v>39</v>
      </c>
      <c r="C34" s="55"/>
      <c r="D34" s="55"/>
      <c r="E34" s="55"/>
      <c r="F34" s="15" t="s">
        <v>5</v>
      </c>
      <c r="G34" s="33"/>
      <c r="H34" s="33"/>
      <c r="I34" s="33"/>
      <c r="J34" s="33"/>
      <c r="K34" s="33"/>
      <c r="L34" s="33"/>
      <c r="M34" s="33"/>
      <c r="N34" s="63" t="s">
        <v>4</v>
      </c>
      <c r="O34" s="63" t="s">
        <v>4</v>
      </c>
      <c r="P34" s="63" t="s">
        <v>4</v>
      </c>
      <c r="Q34" s="63" t="s">
        <v>4</v>
      </c>
      <c r="R34" s="63" t="s">
        <v>4</v>
      </c>
      <c r="S34" s="63" t="s">
        <v>4</v>
      </c>
      <c r="T34" s="63" t="s">
        <v>4</v>
      </c>
      <c r="U34" s="63" t="s">
        <v>4</v>
      </c>
      <c r="V34" s="63" t="s">
        <v>4</v>
      </c>
      <c r="W34" s="30"/>
    </row>
    <row r="35" spans="1:23" hidden="1">
      <c r="A35" s="87"/>
      <c r="B35" s="55"/>
      <c r="C35" s="55"/>
      <c r="D35" s="55"/>
      <c r="E35" s="55"/>
      <c r="F35" s="34" t="s">
        <v>46</v>
      </c>
      <c r="G35" s="33"/>
      <c r="H35" s="33"/>
      <c r="I35" s="33"/>
      <c r="J35" s="33"/>
      <c r="K35" s="33"/>
      <c r="L35" s="33"/>
      <c r="M35" s="33"/>
      <c r="N35" s="63"/>
      <c r="O35" s="63"/>
      <c r="P35" s="63"/>
      <c r="Q35" s="63"/>
      <c r="R35" s="63"/>
      <c r="S35" s="63"/>
      <c r="T35" s="63"/>
      <c r="U35" s="63"/>
      <c r="V35" s="63"/>
      <c r="W35" s="30"/>
    </row>
    <row r="36" spans="1:23" hidden="1">
      <c r="A36" s="87"/>
      <c r="B36" s="55"/>
      <c r="C36" s="55"/>
      <c r="D36" s="55"/>
      <c r="E36" s="55"/>
      <c r="F36" s="34" t="s">
        <v>47</v>
      </c>
      <c r="G36" s="33"/>
      <c r="H36" s="33"/>
      <c r="I36" s="33"/>
      <c r="J36" s="33"/>
      <c r="K36" s="33"/>
      <c r="L36" s="33"/>
      <c r="M36" s="33"/>
      <c r="N36" s="63"/>
      <c r="O36" s="63"/>
      <c r="P36" s="63"/>
      <c r="Q36" s="63"/>
      <c r="R36" s="63"/>
      <c r="S36" s="63"/>
      <c r="T36" s="63"/>
      <c r="U36" s="63"/>
      <c r="V36" s="63"/>
      <c r="W36" s="30"/>
    </row>
    <row r="37" spans="1:23" hidden="1">
      <c r="A37" s="2"/>
      <c r="B37" s="2"/>
      <c r="C37" s="2"/>
      <c r="D37" s="2"/>
      <c r="E37" s="2"/>
      <c r="F37" s="34" t="s">
        <v>48</v>
      </c>
      <c r="G37" s="33"/>
      <c r="H37" s="33"/>
      <c r="I37" s="33"/>
      <c r="J37" s="33"/>
      <c r="K37" s="33"/>
      <c r="L37" s="33"/>
      <c r="M37" s="33"/>
      <c r="N37" s="19"/>
      <c r="O37" s="19"/>
      <c r="P37" s="19"/>
      <c r="Q37" s="19"/>
      <c r="R37" s="19"/>
      <c r="S37" s="19"/>
      <c r="T37" s="19"/>
      <c r="U37" s="19"/>
      <c r="V37" s="19"/>
      <c r="W37" s="30"/>
    </row>
    <row r="38" spans="1:23" hidden="1">
      <c r="A38" s="2"/>
      <c r="B38" s="2"/>
      <c r="C38" s="2"/>
      <c r="D38" s="2"/>
      <c r="E38" s="2"/>
      <c r="F38" s="34" t="s">
        <v>49</v>
      </c>
      <c r="G38" s="33"/>
      <c r="H38" s="33"/>
      <c r="I38" s="33"/>
      <c r="J38" s="33"/>
      <c r="K38" s="33"/>
      <c r="L38" s="33"/>
      <c r="M38" s="33"/>
      <c r="N38" s="19"/>
      <c r="O38" s="19"/>
      <c r="P38" s="19"/>
      <c r="Q38" s="19"/>
      <c r="R38" s="19"/>
      <c r="S38" s="19"/>
      <c r="T38" s="19"/>
      <c r="U38" s="19"/>
      <c r="V38" s="19"/>
      <c r="W38" s="30"/>
    </row>
    <row r="39" spans="1:23" s="36" customFormat="1" ht="30.75" customHeight="1">
      <c r="A39" s="105" t="s">
        <v>7</v>
      </c>
      <c r="B39" s="105"/>
      <c r="C39" s="52">
        <v>2020</v>
      </c>
      <c r="D39" s="52">
        <v>2025</v>
      </c>
      <c r="E39" s="102" t="s">
        <v>4</v>
      </c>
      <c r="F39" s="14" t="s">
        <v>5</v>
      </c>
      <c r="G39" s="12">
        <f t="shared" ref="G39:M43" si="12">G34+G14</f>
        <v>17910541.390000001</v>
      </c>
      <c r="H39" s="12">
        <f t="shared" si="12"/>
        <v>5030502.7</v>
      </c>
      <c r="I39" s="12">
        <f t="shared" si="12"/>
        <v>5070355.5600000005</v>
      </c>
      <c r="J39" s="12">
        <f t="shared" si="12"/>
        <v>4420000</v>
      </c>
      <c r="K39" s="12">
        <f t="shared" si="12"/>
        <v>3171283.13</v>
      </c>
      <c r="L39" s="12">
        <f t="shared" si="12"/>
        <v>109200</v>
      </c>
      <c r="M39" s="12">
        <f t="shared" si="12"/>
        <v>109200</v>
      </c>
      <c r="N39" s="59" t="s">
        <v>4</v>
      </c>
      <c r="O39" s="100" t="s">
        <v>4</v>
      </c>
      <c r="P39" s="59" t="s">
        <v>4</v>
      </c>
      <c r="Q39" s="59" t="s">
        <v>4</v>
      </c>
      <c r="R39" s="59" t="s">
        <v>4</v>
      </c>
      <c r="S39" s="59" t="s">
        <v>4</v>
      </c>
      <c r="T39" s="59" t="s">
        <v>4</v>
      </c>
      <c r="U39" s="59" t="s">
        <v>4</v>
      </c>
      <c r="V39" s="59" t="s">
        <v>4</v>
      </c>
      <c r="W39" s="35"/>
    </row>
    <row r="40" spans="1:23" s="36" customFormat="1" ht="29.25" customHeight="1">
      <c r="A40" s="105"/>
      <c r="B40" s="105"/>
      <c r="C40" s="53"/>
      <c r="D40" s="53"/>
      <c r="E40" s="103"/>
      <c r="F40" s="37" t="s">
        <v>46</v>
      </c>
      <c r="G40" s="12">
        <f t="shared" si="12"/>
        <v>608211.11</v>
      </c>
      <c r="H40" s="12">
        <f t="shared" si="12"/>
        <v>100404</v>
      </c>
      <c r="I40" s="12">
        <f t="shared" si="12"/>
        <v>101407.11</v>
      </c>
      <c r="J40" s="12">
        <f t="shared" si="12"/>
        <v>88400</v>
      </c>
      <c r="K40" s="12">
        <f t="shared" si="12"/>
        <v>99600</v>
      </c>
      <c r="L40" s="12">
        <f t="shared" si="12"/>
        <v>109200</v>
      </c>
      <c r="M40" s="12">
        <f t="shared" si="12"/>
        <v>109200</v>
      </c>
      <c r="N40" s="59"/>
      <c r="O40" s="100"/>
      <c r="P40" s="59"/>
      <c r="Q40" s="59"/>
      <c r="R40" s="59"/>
      <c r="S40" s="59"/>
      <c r="T40" s="59"/>
      <c r="U40" s="59"/>
      <c r="V40" s="59"/>
      <c r="W40" s="35"/>
    </row>
    <row r="41" spans="1:23" s="36" customFormat="1" ht="30" customHeight="1">
      <c r="A41" s="105"/>
      <c r="B41" s="105"/>
      <c r="C41" s="54"/>
      <c r="D41" s="54"/>
      <c r="E41" s="104"/>
      <c r="F41" s="37" t="s">
        <v>47</v>
      </c>
      <c r="G41" s="12">
        <f t="shared" si="12"/>
        <v>17302330.280000001</v>
      </c>
      <c r="H41" s="12">
        <f t="shared" si="12"/>
        <v>4930098.7</v>
      </c>
      <c r="I41" s="12">
        <f t="shared" si="12"/>
        <v>4968948.45</v>
      </c>
      <c r="J41" s="12">
        <f t="shared" si="12"/>
        <v>4331600</v>
      </c>
      <c r="K41" s="12">
        <f t="shared" si="12"/>
        <v>3071683.13</v>
      </c>
      <c r="L41" s="12">
        <f t="shared" si="12"/>
        <v>0</v>
      </c>
      <c r="M41" s="12">
        <f t="shared" si="12"/>
        <v>0</v>
      </c>
      <c r="N41" s="59"/>
      <c r="O41" s="100"/>
      <c r="P41" s="59"/>
      <c r="Q41" s="59"/>
      <c r="R41" s="59"/>
      <c r="S41" s="59"/>
      <c r="T41" s="59"/>
      <c r="U41" s="59"/>
      <c r="V41" s="59"/>
      <c r="W41" s="35"/>
    </row>
    <row r="42" spans="1:23" s="36" customFormat="1" hidden="1">
      <c r="A42" s="86"/>
      <c r="B42" s="86"/>
      <c r="C42" s="16"/>
      <c r="D42" s="16"/>
      <c r="E42" s="16"/>
      <c r="F42" s="37" t="s">
        <v>48</v>
      </c>
      <c r="G42" s="12">
        <f t="shared" si="12"/>
        <v>0</v>
      </c>
      <c r="H42" s="12">
        <f t="shared" si="12"/>
        <v>0</v>
      </c>
      <c r="I42" s="12">
        <f t="shared" si="12"/>
        <v>0</v>
      </c>
      <c r="J42" s="12">
        <f t="shared" si="12"/>
        <v>0</v>
      </c>
      <c r="K42" s="12">
        <f t="shared" si="12"/>
        <v>0</v>
      </c>
      <c r="L42" s="12">
        <f t="shared" si="12"/>
        <v>0</v>
      </c>
      <c r="M42" s="12">
        <f t="shared" si="12"/>
        <v>0</v>
      </c>
      <c r="N42" s="59"/>
      <c r="O42" s="100"/>
      <c r="P42" s="59"/>
      <c r="Q42" s="59"/>
      <c r="R42" s="59"/>
      <c r="S42" s="59"/>
      <c r="T42" s="59"/>
      <c r="U42" s="59"/>
      <c r="V42" s="59"/>
      <c r="W42" s="35"/>
    </row>
    <row r="43" spans="1:23" s="36" customFormat="1" hidden="1">
      <c r="A43" s="86"/>
      <c r="B43" s="86"/>
      <c r="C43" s="16"/>
      <c r="D43" s="16"/>
      <c r="E43" s="16"/>
      <c r="F43" s="37" t="s">
        <v>49</v>
      </c>
      <c r="G43" s="12">
        <f t="shared" si="12"/>
        <v>0</v>
      </c>
      <c r="H43" s="12">
        <f t="shared" si="12"/>
        <v>0</v>
      </c>
      <c r="I43" s="12">
        <f t="shared" si="12"/>
        <v>0</v>
      </c>
      <c r="J43" s="12">
        <f t="shared" si="12"/>
        <v>0</v>
      </c>
      <c r="K43" s="12">
        <f t="shared" si="12"/>
        <v>0</v>
      </c>
      <c r="L43" s="12">
        <f t="shared" si="12"/>
        <v>0</v>
      </c>
      <c r="M43" s="12">
        <f t="shared" si="12"/>
        <v>0</v>
      </c>
      <c r="N43" s="59"/>
      <c r="O43" s="100"/>
      <c r="P43" s="59"/>
      <c r="Q43" s="59"/>
      <c r="R43" s="59"/>
      <c r="S43" s="59"/>
      <c r="T43" s="59"/>
      <c r="U43" s="59"/>
      <c r="V43" s="59"/>
      <c r="W43" s="35"/>
    </row>
    <row r="44" spans="1:23" ht="68.25" customHeight="1">
      <c r="A44" s="55" t="s">
        <v>117</v>
      </c>
      <c r="B44" s="55"/>
      <c r="C44" s="15">
        <v>2020</v>
      </c>
      <c r="D44" s="15">
        <v>2025</v>
      </c>
      <c r="E44" s="13" t="s">
        <v>4</v>
      </c>
      <c r="F44" s="13" t="s">
        <v>4</v>
      </c>
      <c r="G44" s="13" t="s">
        <v>4</v>
      </c>
      <c r="H44" s="13" t="s">
        <v>4</v>
      </c>
      <c r="I44" s="13" t="s">
        <v>4</v>
      </c>
      <c r="J44" s="13" t="s">
        <v>4</v>
      </c>
      <c r="K44" s="13" t="s">
        <v>4</v>
      </c>
      <c r="L44" s="13" t="s">
        <v>4</v>
      </c>
      <c r="M44" s="13" t="s">
        <v>4</v>
      </c>
      <c r="N44" s="20" t="s">
        <v>4</v>
      </c>
      <c r="O44" s="20" t="s">
        <v>4</v>
      </c>
      <c r="P44" s="20" t="s">
        <v>4</v>
      </c>
      <c r="Q44" s="20" t="s">
        <v>4</v>
      </c>
      <c r="R44" s="20" t="s">
        <v>4</v>
      </c>
      <c r="S44" s="20" t="s">
        <v>4</v>
      </c>
      <c r="T44" s="20" t="s">
        <v>4</v>
      </c>
      <c r="U44" s="20" t="s">
        <v>4</v>
      </c>
      <c r="V44" s="20" t="s">
        <v>4</v>
      </c>
      <c r="W44" s="30"/>
    </row>
    <row r="45" spans="1:23" ht="23.25" customHeight="1">
      <c r="A45" s="93" t="s">
        <v>115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30"/>
    </row>
    <row r="46" spans="1:23" ht="84.75" customHeight="1">
      <c r="A46" s="55" t="s">
        <v>71</v>
      </c>
      <c r="B46" s="55"/>
      <c r="C46" s="15">
        <v>2020</v>
      </c>
      <c r="D46" s="15">
        <v>2025</v>
      </c>
      <c r="E46" s="13" t="s">
        <v>4</v>
      </c>
      <c r="F46" s="13" t="s">
        <v>4</v>
      </c>
      <c r="G46" s="13" t="s">
        <v>4</v>
      </c>
      <c r="H46" s="13" t="s">
        <v>4</v>
      </c>
      <c r="I46" s="13" t="s">
        <v>4</v>
      </c>
      <c r="J46" s="13" t="s">
        <v>4</v>
      </c>
      <c r="K46" s="13" t="s">
        <v>4</v>
      </c>
      <c r="L46" s="13" t="s">
        <v>4</v>
      </c>
      <c r="M46" s="13" t="s">
        <v>4</v>
      </c>
      <c r="N46" s="20" t="s">
        <v>4</v>
      </c>
      <c r="O46" s="20" t="s">
        <v>4</v>
      </c>
      <c r="P46" s="20" t="s">
        <v>4</v>
      </c>
      <c r="Q46" s="20" t="s">
        <v>4</v>
      </c>
      <c r="R46" s="20" t="s">
        <v>4</v>
      </c>
      <c r="S46" s="20" t="s">
        <v>4</v>
      </c>
      <c r="T46" s="20" t="s">
        <v>4</v>
      </c>
      <c r="U46" s="20" t="s">
        <v>4</v>
      </c>
      <c r="V46" s="13" t="s">
        <v>4</v>
      </c>
      <c r="W46" s="31"/>
    </row>
    <row r="47" spans="1:23" ht="34.5" customHeight="1">
      <c r="A47" s="87">
        <v>1</v>
      </c>
      <c r="B47" s="49" t="s">
        <v>72</v>
      </c>
      <c r="C47" s="52">
        <v>2020</v>
      </c>
      <c r="D47" s="52">
        <v>2025</v>
      </c>
      <c r="E47" s="55" t="s">
        <v>65</v>
      </c>
      <c r="F47" s="15" t="s">
        <v>5</v>
      </c>
      <c r="G47" s="32">
        <f>G52</f>
        <v>23927424.32</v>
      </c>
      <c r="H47" s="32">
        <f t="shared" ref="H47:M47" si="13">H52</f>
        <v>3533717.9</v>
      </c>
      <c r="I47" s="32">
        <f>I52</f>
        <v>3355869.06</v>
      </c>
      <c r="J47" s="32">
        <f t="shared" si="13"/>
        <v>2917585.21</v>
      </c>
      <c r="K47" s="32">
        <f t="shared" si="13"/>
        <v>4939125.8099999996</v>
      </c>
      <c r="L47" s="32">
        <f t="shared" si="13"/>
        <v>4590598.74</v>
      </c>
      <c r="M47" s="32">
        <f t="shared" si="13"/>
        <v>4590527.5999999996</v>
      </c>
      <c r="N47" s="63" t="s">
        <v>4</v>
      </c>
      <c r="O47" s="63" t="s">
        <v>4</v>
      </c>
      <c r="P47" s="63" t="s">
        <v>4</v>
      </c>
      <c r="Q47" s="63" t="s">
        <v>4</v>
      </c>
      <c r="R47" s="63" t="s">
        <v>4</v>
      </c>
      <c r="S47" s="63" t="s">
        <v>4</v>
      </c>
      <c r="T47" s="63" t="s">
        <v>4</v>
      </c>
      <c r="U47" s="63" t="s">
        <v>4</v>
      </c>
      <c r="V47" s="87" t="s">
        <v>4</v>
      </c>
      <c r="W47" s="99"/>
    </row>
    <row r="48" spans="1:23" ht="26.25" customHeight="1">
      <c r="A48" s="87"/>
      <c r="B48" s="50"/>
      <c r="C48" s="53"/>
      <c r="D48" s="53"/>
      <c r="E48" s="55"/>
      <c r="F48" s="34" t="s">
        <v>46</v>
      </c>
      <c r="G48" s="32">
        <f t="shared" ref="G48:M48" si="14">G53</f>
        <v>23927424.32</v>
      </c>
      <c r="H48" s="32">
        <f t="shared" si="14"/>
        <v>3533717.9</v>
      </c>
      <c r="I48" s="32">
        <f t="shared" si="14"/>
        <v>3355869.06</v>
      </c>
      <c r="J48" s="32">
        <f t="shared" si="14"/>
        <v>2917585.21</v>
      </c>
      <c r="K48" s="32">
        <f t="shared" si="14"/>
        <v>4939125.8099999996</v>
      </c>
      <c r="L48" s="32">
        <f t="shared" si="14"/>
        <v>4590598.74</v>
      </c>
      <c r="M48" s="32">
        <f t="shared" si="14"/>
        <v>4590527.5999999996</v>
      </c>
      <c r="N48" s="63"/>
      <c r="O48" s="63"/>
      <c r="P48" s="63"/>
      <c r="Q48" s="63"/>
      <c r="R48" s="63"/>
      <c r="S48" s="63"/>
      <c r="T48" s="63"/>
      <c r="U48" s="63"/>
      <c r="V48" s="87"/>
      <c r="W48" s="99"/>
    </row>
    <row r="49" spans="1:23" ht="26.25" customHeight="1">
      <c r="A49" s="87"/>
      <c r="B49" s="50"/>
      <c r="C49" s="54"/>
      <c r="D49" s="54"/>
      <c r="E49" s="55"/>
      <c r="F49" s="34" t="s">
        <v>47</v>
      </c>
      <c r="G49" s="32">
        <f t="shared" ref="G49:M49" si="15">G54</f>
        <v>0</v>
      </c>
      <c r="H49" s="32">
        <f t="shared" si="15"/>
        <v>0</v>
      </c>
      <c r="I49" s="32">
        <f>I54</f>
        <v>0</v>
      </c>
      <c r="J49" s="32">
        <f t="shared" si="15"/>
        <v>0</v>
      </c>
      <c r="K49" s="32">
        <f t="shared" si="15"/>
        <v>0</v>
      </c>
      <c r="L49" s="32">
        <f t="shared" si="15"/>
        <v>0</v>
      </c>
      <c r="M49" s="32">
        <f t="shared" si="15"/>
        <v>0</v>
      </c>
      <c r="N49" s="63"/>
      <c r="O49" s="63"/>
      <c r="P49" s="63"/>
      <c r="Q49" s="63"/>
      <c r="R49" s="63"/>
      <c r="S49" s="63"/>
      <c r="T49" s="63"/>
      <c r="U49" s="63"/>
      <c r="V49" s="87"/>
      <c r="W49" s="31"/>
    </row>
    <row r="50" spans="1:23" hidden="1">
      <c r="A50" s="13"/>
      <c r="B50" s="50"/>
      <c r="C50" s="15"/>
      <c r="D50" s="15"/>
      <c r="E50" s="15"/>
      <c r="F50" s="34" t="s">
        <v>48</v>
      </c>
      <c r="G50" s="32">
        <f t="shared" ref="G50:M50" si="16">G55</f>
        <v>0</v>
      </c>
      <c r="H50" s="32">
        <f t="shared" si="16"/>
        <v>0</v>
      </c>
      <c r="I50" s="32">
        <f t="shared" si="16"/>
        <v>0</v>
      </c>
      <c r="J50" s="32">
        <f t="shared" si="16"/>
        <v>0</v>
      </c>
      <c r="K50" s="32">
        <f t="shared" si="16"/>
        <v>0</v>
      </c>
      <c r="L50" s="32">
        <f t="shared" si="16"/>
        <v>0</v>
      </c>
      <c r="M50" s="32">
        <f t="shared" si="16"/>
        <v>0</v>
      </c>
      <c r="N50" s="20"/>
      <c r="O50" s="20"/>
      <c r="P50" s="20"/>
      <c r="Q50" s="20"/>
      <c r="R50" s="20"/>
      <c r="S50" s="20"/>
      <c r="T50" s="20"/>
      <c r="U50" s="20"/>
      <c r="V50" s="13"/>
      <c r="W50" s="31"/>
    </row>
    <row r="51" spans="1:23" hidden="1">
      <c r="A51" s="13"/>
      <c r="B51" s="51"/>
      <c r="C51" s="15"/>
      <c r="D51" s="15"/>
      <c r="E51" s="15"/>
      <c r="F51" s="34" t="s">
        <v>49</v>
      </c>
      <c r="G51" s="32">
        <f t="shared" ref="G51:M51" si="17">G56</f>
        <v>0</v>
      </c>
      <c r="H51" s="32">
        <f t="shared" si="17"/>
        <v>0</v>
      </c>
      <c r="I51" s="32">
        <f t="shared" si="17"/>
        <v>0</v>
      </c>
      <c r="J51" s="32">
        <f t="shared" si="17"/>
        <v>0</v>
      </c>
      <c r="K51" s="32">
        <f t="shared" si="17"/>
        <v>0</v>
      </c>
      <c r="L51" s="32">
        <f t="shared" si="17"/>
        <v>0</v>
      </c>
      <c r="M51" s="32">
        <f t="shared" si="17"/>
        <v>0</v>
      </c>
      <c r="N51" s="20"/>
      <c r="O51" s="20"/>
      <c r="P51" s="20"/>
      <c r="Q51" s="20"/>
      <c r="R51" s="20"/>
      <c r="S51" s="20"/>
      <c r="T51" s="20"/>
      <c r="U51" s="20"/>
      <c r="V51" s="13"/>
      <c r="W51" s="31"/>
    </row>
    <row r="52" spans="1:23" ht="30.75" customHeight="1">
      <c r="A52" s="48" t="s">
        <v>9</v>
      </c>
      <c r="B52" s="71" t="s">
        <v>73</v>
      </c>
      <c r="C52" s="52">
        <v>2020</v>
      </c>
      <c r="D52" s="52">
        <v>2025</v>
      </c>
      <c r="E52" s="55" t="s">
        <v>65</v>
      </c>
      <c r="F52" s="15" t="s">
        <v>5</v>
      </c>
      <c r="G52" s="33">
        <f>G57+G62+G67</f>
        <v>23927424.32</v>
      </c>
      <c r="H52" s="33">
        <f>H57+H62+H67</f>
        <v>3533717.9</v>
      </c>
      <c r="I52" s="33">
        <f>I57+I62+I67</f>
        <v>3355869.06</v>
      </c>
      <c r="J52" s="33">
        <f t="shared" ref="I52:M53" si="18">J57+J62+J67</f>
        <v>2917585.21</v>
      </c>
      <c r="K52" s="33">
        <f t="shared" si="18"/>
        <v>4939125.8099999996</v>
      </c>
      <c r="L52" s="33">
        <f t="shared" si="18"/>
        <v>4590598.74</v>
      </c>
      <c r="M52" s="33">
        <f t="shared" si="18"/>
        <v>4590527.5999999996</v>
      </c>
      <c r="N52" s="63" t="s">
        <v>4</v>
      </c>
      <c r="O52" s="63" t="s">
        <v>4</v>
      </c>
      <c r="P52" s="63" t="s">
        <v>4</v>
      </c>
      <c r="Q52" s="63" t="s">
        <v>4</v>
      </c>
      <c r="R52" s="63" t="s">
        <v>4</v>
      </c>
      <c r="S52" s="63" t="s">
        <v>4</v>
      </c>
      <c r="T52" s="63" t="s">
        <v>4</v>
      </c>
      <c r="U52" s="63" t="s">
        <v>4</v>
      </c>
      <c r="V52" s="87" t="s">
        <v>4</v>
      </c>
      <c r="W52" s="31"/>
    </row>
    <row r="53" spans="1:23" ht="21" customHeight="1">
      <c r="A53" s="48"/>
      <c r="B53" s="71"/>
      <c r="C53" s="53"/>
      <c r="D53" s="53"/>
      <c r="E53" s="55"/>
      <c r="F53" s="34" t="s">
        <v>46</v>
      </c>
      <c r="G53" s="33">
        <f>G58+G63+G68</f>
        <v>23927424.32</v>
      </c>
      <c r="H53" s="33">
        <f>H58+H63+H68</f>
        <v>3533717.9</v>
      </c>
      <c r="I53" s="33">
        <f t="shared" si="18"/>
        <v>3355869.06</v>
      </c>
      <c r="J53" s="33">
        <f t="shared" si="18"/>
        <v>2917585.21</v>
      </c>
      <c r="K53" s="33">
        <f t="shared" si="18"/>
        <v>4939125.8099999996</v>
      </c>
      <c r="L53" s="33">
        <f t="shared" si="18"/>
        <v>4590598.74</v>
      </c>
      <c r="M53" s="33">
        <f t="shared" si="18"/>
        <v>4590527.5999999996</v>
      </c>
      <c r="N53" s="63"/>
      <c r="O53" s="63"/>
      <c r="P53" s="63"/>
      <c r="Q53" s="63"/>
      <c r="R53" s="63"/>
      <c r="S53" s="63"/>
      <c r="T53" s="63"/>
      <c r="U53" s="63"/>
      <c r="V53" s="87"/>
      <c r="W53" s="31"/>
    </row>
    <row r="54" spans="1:23" ht="22.5" customHeight="1">
      <c r="A54" s="48"/>
      <c r="B54" s="71"/>
      <c r="C54" s="54"/>
      <c r="D54" s="54"/>
      <c r="E54" s="55"/>
      <c r="F54" s="34" t="s">
        <v>47</v>
      </c>
      <c r="G54" s="33">
        <f t="shared" ref="G54:M54" si="19">G59+G64</f>
        <v>0</v>
      </c>
      <c r="H54" s="33">
        <f t="shared" si="19"/>
        <v>0</v>
      </c>
      <c r="I54" s="33">
        <f>I59+I64+I69</f>
        <v>0</v>
      </c>
      <c r="J54" s="33">
        <f t="shared" si="19"/>
        <v>0</v>
      </c>
      <c r="K54" s="33">
        <f t="shared" si="19"/>
        <v>0</v>
      </c>
      <c r="L54" s="33">
        <f t="shared" si="19"/>
        <v>0</v>
      </c>
      <c r="M54" s="33">
        <f t="shared" si="19"/>
        <v>0</v>
      </c>
      <c r="N54" s="63"/>
      <c r="O54" s="63"/>
      <c r="P54" s="63"/>
      <c r="Q54" s="63"/>
      <c r="R54" s="63"/>
      <c r="S54" s="63"/>
      <c r="T54" s="63"/>
      <c r="U54" s="63"/>
      <c r="V54" s="87"/>
      <c r="W54" s="31"/>
    </row>
    <row r="55" spans="1:23" hidden="1">
      <c r="A55" s="1"/>
      <c r="B55" s="15"/>
      <c r="C55" s="2"/>
      <c r="D55" s="2"/>
      <c r="E55" s="2"/>
      <c r="F55" s="34" t="s">
        <v>48</v>
      </c>
      <c r="G55" s="33">
        <f t="shared" ref="G55:M56" si="20">G60</f>
        <v>0</v>
      </c>
      <c r="H55" s="33">
        <f t="shared" si="20"/>
        <v>0</v>
      </c>
      <c r="I55" s="33">
        <f t="shared" si="20"/>
        <v>0</v>
      </c>
      <c r="J55" s="33">
        <f t="shared" si="20"/>
        <v>0</v>
      </c>
      <c r="K55" s="33">
        <f t="shared" si="20"/>
        <v>0</v>
      </c>
      <c r="L55" s="33">
        <f t="shared" si="20"/>
        <v>0</v>
      </c>
      <c r="M55" s="33">
        <f t="shared" si="20"/>
        <v>0</v>
      </c>
      <c r="N55" s="19"/>
      <c r="O55" s="19"/>
      <c r="P55" s="19"/>
      <c r="Q55" s="19"/>
      <c r="R55" s="19"/>
      <c r="S55" s="19"/>
      <c r="T55" s="19"/>
      <c r="U55" s="19"/>
      <c r="V55" s="15"/>
      <c r="W55" s="31"/>
    </row>
    <row r="56" spans="1:23" hidden="1">
      <c r="A56" s="1"/>
      <c r="B56" s="15"/>
      <c r="C56" s="2"/>
      <c r="D56" s="2"/>
      <c r="E56" s="2"/>
      <c r="F56" s="34" t="s">
        <v>49</v>
      </c>
      <c r="G56" s="33">
        <f t="shared" si="20"/>
        <v>0</v>
      </c>
      <c r="H56" s="33">
        <f t="shared" si="20"/>
        <v>0</v>
      </c>
      <c r="I56" s="33">
        <f t="shared" si="20"/>
        <v>0</v>
      </c>
      <c r="J56" s="33">
        <f t="shared" si="20"/>
        <v>0</v>
      </c>
      <c r="K56" s="33">
        <f t="shared" si="20"/>
        <v>0</v>
      </c>
      <c r="L56" s="33">
        <f t="shared" si="20"/>
        <v>0</v>
      </c>
      <c r="M56" s="33">
        <f t="shared" si="20"/>
        <v>0</v>
      </c>
      <c r="N56" s="19"/>
      <c r="O56" s="19"/>
      <c r="P56" s="19"/>
      <c r="Q56" s="19"/>
      <c r="R56" s="19"/>
      <c r="S56" s="19"/>
      <c r="T56" s="19"/>
      <c r="U56" s="19"/>
      <c r="V56" s="15"/>
      <c r="W56" s="31"/>
    </row>
    <row r="57" spans="1:23" ht="59.25" customHeight="1">
      <c r="A57" s="48" t="s">
        <v>37</v>
      </c>
      <c r="B57" s="71" t="s">
        <v>74</v>
      </c>
      <c r="C57" s="52">
        <v>2020</v>
      </c>
      <c r="D57" s="52">
        <v>2025</v>
      </c>
      <c r="E57" s="55" t="s">
        <v>65</v>
      </c>
      <c r="F57" s="15" t="s">
        <v>5</v>
      </c>
      <c r="G57" s="32">
        <f t="shared" ref="G57:M57" si="21">SUM(G58:G61)</f>
        <v>23841604.32</v>
      </c>
      <c r="H57" s="32">
        <f t="shared" si="21"/>
        <v>3520897.9</v>
      </c>
      <c r="I57" s="32">
        <f t="shared" si="21"/>
        <v>3337869.06</v>
      </c>
      <c r="J57" s="32">
        <f t="shared" si="21"/>
        <v>2902585.21</v>
      </c>
      <c r="K57" s="32">
        <f t="shared" si="21"/>
        <v>4931125.8099999996</v>
      </c>
      <c r="L57" s="32">
        <f t="shared" si="21"/>
        <v>4574598.74</v>
      </c>
      <c r="M57" s="32">
        <f t="shared" si="21"/>
        <v>4574527.5999999996</v>
      </c>
      <c r="N57" s="19" t="s">
        <v>62</v>
      </c>
      <c r="O57" s="19" t="s">
        <v>60</v>
      </c>
      <c r="P57" s="19">
        <f>SUM(Q57:V57)/6</f>
        <v>100</v>
      </c>
      <c r="Q57" s="19">
        <v>100</v>
      </c>
      <c r="R57" s="19">
        <v>100</v>
      </c>
      <c r="S57" s="19">
        <v>100</v>
      </c>
      <c r="T57" s="19">
        <v>100</v>
      </c>
      <c r="U57" s="19">
        <v>100</v>
      </c>
      <c r="V57" s="15">
        <v>100</v>
      </c>
      <c r="W57" s="31"/>
    </row>
    <row r="58" spans="1:23" ht="33" customHeight="1">
      <c r="A58" s="48"/>
      <c r="B58" s="71"/>
      <c r="C58" s="53"/>
      <c r="D58" s="53"/>
      <c r="E58" s="55"/>
      <c r="F58" s="15" t="s">
        <v>3</v>
      </c>
      <c r="G58" s="32">
        <f>SUM(H58:M58)</f>
        <v>23841604.32</v>
      </c>
      <c r="H58" s="32">
        <f>3300182.2+32000+375000-32000-37608.41-109723.75+60426.36-67378.5</f>
        <v>3520897.9</v>
      </c>
      <c r="I58" s="32">
        <v>3337869.06</v>
      </c>
      <c r="J58" s="32">
        <v>2902585.21</v>
      </c>
      <c r="K58" s="32">
        <v>4931125.8099999996</v>
      </c>
      <c r="L58" s="32">
        <v>4574598.74</v>
      </c>
      <c r="M58" s="32">
        <v>4574527.5999999996</v>
      </c>
      <c r="N58" s="19" t="s">
        <v>63</v>
      </c>
      <c r="O58" s="19" t="s">
        <v>60</v>
      </c>
      <c r="P58" s="19">
        <f>SUM(Q58:V58)/6</f>
        <v>100</v>
      </c>
      <c r="Q58" s="19">
        <v>100</v>
      </c>
      <c r="R58" s="19">
        <v>100</v>
      </c>
      <c r="S58" s="19">
        <v>100</v>
      </c>
      <c r="T58" s="19">
        <v>100</v>
      </c>
      <c r="U58" s="19">
        <v>100</v>
      </c>
      <c r="V58" s="15">
        <v>100</v>
      </c>
      <c r="W58" s="31"/>
    </row>
    <row r="59" spans="1:23" ht="24" customHeight="1">
      <c r="A59" s="48"/>
      <c r="B59" s="71"/>
      <c r="C59" s="54"/>
      <c r="D59" s="54"/>
      <c r="E59" s="55"/>
      <c r="F59" s="15" t="s">
        <v>2</v>
      </c>
      <c r="G59" s="32">
        <f>SUM(H59:M59)</f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19"/>
      <c r="O59" s="19"/>
      <c r="P59" s="19"/>
      <c r="Q59" s="19"/>
      <c r="R59" s="19"/>
      <c r="S59" s="19"/>
      <c r="T59" s="19"/>
      <c r="U59" s="19"/>
      <c r="V59" s="15"/>
      <c r="W59" s="31"/>
    </row>
    <row r="60" spans="1:23" hidden="1">
      <c r="A60" s="13"/>
      <c r="B60" s="15"/>
      <c r="C60" s="15"/>
      <c r="D60" s="15"/>
      <c r="E60" s="15"/>
      <c r="F60" s="15" t="s">
        <v>1</v>
      </c>
      <c r="G60" s="32">
        <f>SUM(H60:M60)</f>
        <v>0</v>
      </c>
      <c r="H60" s="32"/>
      <c r="I60" s="32"/>
      <c r="J60" s="32"/>
      <c r="K60" s="32"/>
      <c r="L60" s="32"/>
      <c r="M60" s="32"/>
      <c r="N60" s="19"/>
      <c r="O60" s="19"/>
      <c r="P60" s="19"/>
      <c r="Q60" s="19"/>
      <c r="R60" s="19"/>
      <c r="S60" s="19"/>
      <c r="T60" s="19"/>
      <c r="U60" s="19"/>
      <c r="V60" s="15"/>
      <c r="W60" s="31"/>
    </row>
    <row r="61" spans="1:23" hidden="1">
      <c r="A61" s="13"/>
      <c r="B61" s="15"/>
      <c r="C61" s="15"/>
      <c r="D61" s="15"/>
      <c r="E61" s="15"/>
      <c r="F61" s="15" t="s">
        <v>0</v>
      </c>
      <c r="G61" s="32">
        <f>SUM(H61:M61)</f>
        <v>0</v>
      </c>
      <c r="H61" s="32"/>
      <c r="I61" s="32"/>
      <c r="J61" s="32"/>
      <c r="K61" s="32"/>
      <c r="L61" s="32"/>
      <c r="M61" s="32"/>
      <c r="N61" s="19"/>
      <c r="O61" s="19"/>
      <c r="P61" s="19"/>
      <c r="Q61" s="19"/>
      <c r="R61" s="19"/>
      <c r="S61" s="19"/>
      <c r="T61" s="19"/>
      <c r="U61" s="19"/>
      <c r="V61" s="15"/>
      <c r="W61" s="31"/>
    </row>
    <row r="62" spans="1:23" ht="42.75" customHeight="1">
      <c r="A62" s="48" t="s">
        <v>8</v>
      </c>
      <c r="B62" s="71" t="s">
        <v>106</v>
      </c>
      <c r="C62" s="52">
        <v>2020</v>
      </c>
      <c r="D62" s="52">
        <v>2025</v>
      </c>
      <c r="E62" s="55" t="s">
        <v>65</v>
      </c>
      <c r="F62" s="15" t="s">
        <v>5</v>
      </c>
      <c r="G62" s="32">
        <f t="shared" ref="G62:M62" si="22">SUM(G63:G66)</f>
        <v>77400</v>
      </c>
      <c r="H62" s="32">
        <f t="shared" si="22"/>
        <v>4400</v>
      </c>
      <c r="I62" s="32">
        <f t="shared" si="22"/>
        <v>18000</v>
      </c>
      <c r="J62" s="32">
        <f t="shared" si="22"/>
        <v>15000</v>
      </c>
      <c r="K62" s="32">
        <f t="shared" si="22"/>
        <v>8000</v>
      </c>
      <c r="L62" s="32">
        <f t="shared" si="22"/>
        <v>16000</v>
      </c>
      <c r="M62" s="32">
        <f t="shared" si="22"/>
        <v>16000</v>
      </c>
      <c r="N62" s="72" t="s">
        <v>64</v>
      </c>
      <c r="O62" s="63" t="s">
        <v>60</v>
      </c>
      <c r="P62" s="65">
        <f>SUM(Q62:V62)/6</f>
        <v>20</v>
      </c>
      <c r="Q62" s="65">
        <v>20</v>
      </c>
      <c r="R62" s="65">
        <v>20</v>
      </c>
      <c r="S62" s="65">
        <v>20</v>
      </c>
      <c r="T62" s="65">
        <v>20</v>
      </c>
      <c r="U62" s="65">
        <v>20</v>
      </c>
      <c r="V62" s="64">
        <v>20</v>
      </c>
      <c r="W62" s="31"/>
    </row>
    <row r="63" spans="1:23" ht="33" customHeight="1">
      <c r="A63" s="48"/>
      <c r="B63" s="71"/>
      <c r="C63" s="53"/>
      <c r="D63" s="53"/>
      <c r="E63" s="55"/>
      <c r="F63" s="15" t="s">
        <v>3</v>
      </c>
      <c r="G63" s="32">
        <f>SUM(H63:M63)</f>
        <v>77400</v>
      </c>
      <c r="H63" s="32">
        <v>4400</v>
      </c>
      <c r="I63" s="32">
        <v>18000</v>
      </c>
      <c r="J63" s="32">
        <v>15000</v>
      </c>
      <c r="K63" s="32">
        <v>8000</v>
      </c>
      <c r="L63" s="32">
        <v>16000</v>
      </c>
      <c r="M63" s="32">
        <v>16000</v>
      </c>
      <c r="N63" s="73"/>
      <c r="O63" s="63"/>
      <c r="P63" s="65"/>
      <c r="Q63" s="65"/>
      <c r="R63" s="65"/>
      <c r="S63" s="65"/>
      <c r="T63" s="65"/>
      <c r="U63" s="65"/>
      <c r="V63" s="64"/>
      <c r="W63" s="31"/>
    </row>
    <row r="64" spans="1:23" ht="30" customHeight="1">
      <c r="A64" s="48"/>
      <c r="B64" s="71"/>
      <c r="C64" s="54"/>
      <c r="D64" s="54"/>
      <c r="E64" s="55"/>
      <c r="F64" s="15" t="s">
        <v>2</v>
      </c>
      <c r="G64" s="32">
        <f>SUM(H64:M64)</f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74"/>
      <c r="O64" s="63"/>
      <c r="P64" s="65"/>
      <c r="Q64" s="65"/>
      <c r="R64" s="65"/>
      <c r="S64" s="65"/>
      <c r="T64" s="65"/>
      <c r="U64" s="65"/>
      <c r="V64" s="64"/>
      <c r="W64" s="31"/>
    </row>
    <row r="65" spans="1:23" hidden="1">
      <c r="A65" s="13"/>
      <c r="B65" s="15"/>
      <c r="C65" s="15"/>
      <c r="D65" s="15"/>
      <c r="E65" s="15"/>
      <c r="F65" s="15" t="s">
        <v>1</v>
      </c>
      <c r="G65" s="32">
        <f>SUM(H65:M65)</f>
        <v>0</v>
      </c>
      <c r="H65" s="32"/>
      <c r="I65" s="32"/>
      <c r="J65" s="32"/>
      <c r="K65" s="32"/>
      <c r="L65" s="32"/>
      <c r="M65" s="32"/>
      <c r="N65" s="19"/>
      <c r="O65" s="19"/>
      <c r="P65" s="19"/>
      <c r="Q65" s="19"/>
      <c r="R65" s="19"/>
      <c r="S65" s="19"/>
      <c r="T65" s="19"/>
      <c r="U65" s="19"/>
      <c r="V65" s="15"/>
      <c r="W65" s="31"/>
    </row>
    <row r="66" spans="1:23" hidden="1">
      <c r="A66" s="13"/>
      <c r="B66" s="15"/>
      <c r="C66" s="15"/>
      <c r="D66" s="15"/>
      <c r="E66" s="15"/>
      <c r="F66" s="15" t="s">
        <v>0</v>
      </c>
      <c r="G66" s="32">
        <f>SUM(H66:M66)</f>
        <v>0</v>
      </c>
      <c r="H66" s="32"/>
      <c r="I66" s="32"/>
      <c r="J66" s="32"/>
      <c r="K66" s="32"/>
      <c r="L66" s="32"/>
      <c r="M66" s="32"/>
      <c r="N66" s="19"/>
      <c r="O66" s="19"/>
      <c r="P66" s="19"/>
      <c r="Q66" s="19"/>
      <c r="R66" s="19"/>
      <c r="S66" s="19"/>
      <c r="T66" s="19"/>
      <c r="U66" s="19"/>
      <c r="V66" s="15"/>
      <c r="W66" s="31"/>
    </row>
    <row r="67" spans="1:23" ht="46.5" customHeight="1">
      <c r="A67" s="75" t="s">
        <v>38</v>
      </c>
      <c r="B67" s="52" t="s">
        <v>118</v>
      </c>
      <c r="C67" s="52">
        <v>2020</v>
      </c>
      <c r="D67" s="56">
        <v>2025</v>
      </c>
      <c r="E67" s="52" t="s">
        <v>65</v>
      </c>
      <c r="F67" s="15" t="s">
        <v>5</v>
      </c>
      <c r="G67" s="32">
        <f>SUM(G68:G71)</f>
        <v>8420</v>
      </c>
      <c r="H67" s="32">
        <f>SUM(H68:H69)</f>
        <v>8420</v>
      </c>
      <c r="I67" s="32">
        <f>SUM(I68:I69)</f>
        <v>0</v>
      </c>
      <c r="J67" s="32">
        <v>0</v>
      </c>
      <c r="K67" s="32">
        <v>0</v>
      </c>
      <c r="L67" s="32">
        <v>0</v>
      </c>
      <c r="M67" s="32">
        <v>0</v>
      </c>
      <c r="N67" s="45" t="s">
        <v>110</v>
      </c>
      <c r="O67" s="45" t="s">
        <v>61</v>
      </c>
      <c r="P67" s="65">
        <f>SUM(Q67:V67)</f>
        <v>10</v>
      </c>
      <c r="Q67" s="65">
        <v>10</v>
      </c>
      <c r="R67" s="65">
        <v>0</v>
      </c>
      <c r="S67" s="88" t="s">
        <v>4</v>
      </c>
      <c r="T67" s="88" t="s">
        <v>4</v>
      </c>
      <c r="U67" s="88" t="s">
        <v>4</v>
      </c>
      <c r="V67" s="107" t="s">
        <v>4</v>
      </c>
      <c r="W67" s="31"/>
    </row>
    <row r="68" spans="1:23" ht="33" customHeight="1">
      <c r="A68" s="76"/>
      <c r="B68" s="53"/>
      <c r="C68" s="53"/>
      <c r="D68" s="57"/>
      <c r="E68" s="53"/>
      <c r="F68" s="15" t="s">
        <v>3</v>
      </c>
      <c r="G68" s="32">
        <f>SUM(H68:M68)</f>
        <v>8420</v>
      </c>
      <c r="H68" s="32">
        <v>8420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46"/>
      <c r="O68" s="46"/>
      <c r="P68" s="65"/>
      <c r="Q68" s="65"/>
      <c r="R68" s="65"/>
      <c r="S68" s="88"/>
      <c r="T68" s="88"/>
      <c r="U68" s="88"/>
      <c r="V68" s="107"/>
      <c r="W68" s="31"/>
    </row>
    <row r="69" spans="1:23" ht="31.5" customHeight="1">
      <c r="A69" s="77"/>
      <c r="B69" s="54"/>
      <c r="C69" s="54"/>
      <c r="D69" s="58"/>
      <c r="E69" s="54"/>
      <c r="F69" s="15" t="s">
        <v>2</v>
      </c>
      <c r="G69" s="32">
        <f>SUM(H69:M69)</f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47"/>
      <c r="O69" s="47"/>
      <c r="P69" s="65"/>
      <c r="Q69" s="65"/>
      <c r="R69" s="65"/>
      <c r="S69" s="88"/>
      <c r="T69" s="88"/>
      <c r="U69" s="88"/>
      <c r="V69" s="107"/>
      <c r="W69" s="31"/>
    </row>
    <row r="70" spans="1:23" hidden="1">
      <c r="A70" s="13"/>
      <c r="B70" s="15"/>
      <c r="C70" s="15"/>
      <c r="D70" s="15"/>
      <c r="E70" s="15"/>
      <c r="F70" s="15" t="s">
        <v>1</v>
      </c>
      <c r="G70" s="32">
        <f>SUM(H70:M70)</f>
        <v>0</v>
      </c>
      <c r="H70" s="32"/>
      <c r="I70" s="32"/>
      <c r="J70" s="32"/>
      <c r="K70" s="32"/>
      <c r="L70" s="32"/>
      <c r="M70" s="32"/>
      <c r="N70" s="19"/>
      <c r="O70" s="19"/>
      <c r="P70" s="19"/>
      <c r="Q70" s="19"/>
      <c r="R70" s="19"/>
      <c r="S70" s="19"/>
      <c r="T70" s="19"/>
      <c r="U70" s="19"/>
      <c r="V70" s="15"/>
      <c r="W70" s="31"/>
    </row>
    <row r="71" spans="1:23" hidden="1">
      <c r="A71" s="13"/>
      <c r="B71" s="15"/>
      <c r="C71" s="15"/>
      <c r="D71" s="15"/>
      <c r="E71" s="15"/>
      <c r="F71" s="15" t="s">
        <v>0</v>
      </c>
      <c r="G71" s="32">
        <f>SUM(H71:M71)</f>
        <v>0</v>
      </c>
      <c r="H71" s="32"/>
      <c r="I71" s="32"/>
      <c r="J71" s="32"/>
      <c r="K71" s="32"/>
      <c r="L71" s="32"/>
      <c r="M71" s="32"/>
      <c r="N71" s="19"/>
      <c r="O71" s="19"/>
      <c r="P71" s="19"/>
      <c r="Q71" s="19"/>
      <c r="R71" s="19"/>
      <c r="S71" s="19"/>
      <c r="T71" s="19"/>
      <c r="U71" s="19"/>
      <c r="V71" s="15"/>
      <c r="W71" s="31"/>
    </row>
    <row r="72" spans="1:23" ht="34.5" customHeight="1">
      <c r="A72" s="87">
        <v>2</v>
      </c>
      <c r="B72" s="49" t="s">
        <v>84</v>
      </c>
      <c r="C72" s="52">
        <v>2020</v>
      </c>
      <c r="D72" s="52">
        <v>2025</v>
      </c>
      <c r="E72" s="55" t="s">
        <v>65</v>
      </c>
      <c r="F72" s="15" t="s">
        <v>5</v>
      </c>
      <c r="G72" s="32">
        <f>G77</f>
        <v>1156889.3399999999</v>
      </c>
      <c r="H72" s="32">
        <f t="shared" ref="H72:M72" si="23">H77</f>
        <v>183270</v>
      </c>
      <c r="I72" s="32">
        <f t="shared" si="23"/>
        <v>242843.25</v>
      </c>
      <c r="J72" s="32">
        <f t="shared" si="23"/>
        <v>261265.39</v>
      </c>
      <c r="K72" s="32">
        <f t="shared" si="23"/>
        <v>444466.7</v>
      </c>
      <c r="L72" s="32">
        <f t="shared" si="23"/>
        <v>12504</v>
      </c>
      <c r="M72" s="32">
        <f t="shared" si="23"/>
        <v>12540</v>
      </c>
      <c r="N72" s="63" t="s">
        <v>4</v>
      </c>
      <c r="O72" s="63" t="s">
        <v>4</v>
      </c>
      <c r="P72" s="63" t="s">
        <v>4</v>
      </c>
      <c r="Q72" s="63" t="s">
        <v>4</v>
      </c>
      <c r="R72" s="63" t="s">
        <v>4</v>
      </c>
      <c r="S72" s="63" t="s">
        <v>4</v>
      </c>
      <c r="T72" s="63" t="s">
        <v>4</v>
      </c>
      <c r="U72" s="63" t="s">
        <v>4</v>
      </c>
      <c r="V72" s="87" t="s">
        <v>4</v>
      </c>
      <c r="W72" s="99"/>
    </row>
    <row r="73" spans="1:23" ht="34.5" customHeight="1">
      <c r="A73" s="87"/>
      <c r="B73" s="50"/>
      <c r="C73" s="53"/>
      <c r="D73" s="53"/>
      <c r="E73" s="55"/>
      <c r="F73" s="34" t="s">
        <v>46</v>
      </c>
      <c r="G73" s="32">
        <f t="shared" ref="G73:M73" si="24">G78</f>
        <v>994340.03999999992</v>
      </c>
      <c r="H73" s="32">
        <f t="shared" si="24"/>
        <v>121265.4</v>
      </c>
      <c r="I73" s="32">
        <f t="shared" si="24"/>
        <v>201950.55</v>
      </c>
      <c r="J73" s="32">
        <f t="shared" si="24"/>
        <v>224545.39</v>
      </c>
      <c r="K73" s="32">
        <f t="shared" si="24"/>
        <v>421534.7</v>
      </c>
      <c r="L73" s="32">
        <f t="shared" si="24"/>
        <v>12504</v>
      </c>
      <c r="M73" s="32">
        <f t="shared" si="24"/>
        <v>12540</v>
      </c>
      <c r="N73" s="63"/>
      <c r="O73" s="63"/>
      <c r="P73" s="63"/>
      <c r="Q73" s="63"/>
      <c r="R73" s="63"/>
      <c r="S73" s="63"/>
      <c r="T73" s="63"/>
      <c r="U73" s="63"/>
      <c r="V73" s="87"/>
      <c r="W73" s="99"/>
    </row>
    <row r="74" spans="1:23" ht="34.5" customHeight="1">
      <c r="A74" s="87"/>
      <c r="B74" s="50"/>
      <c r="C74" s="54"/>
      <c r="D74" s="54"/>
      <c r="E74" s="55"/>
      <c r="F74" s="34" t="s">
        <v>47</v>
      </c>
      <c r="G74" s="32">
        <f t="shared" ref="G74:M74" si="25">G79</f>
        <v>162549.29999999999</v>
      </c>
      <c r="H74" s="32">
        <f t="shared" si="25"/>
        <v>62004.6</v>
      </c>
      <c r="I74" s="32">
        <f t="shared" si="25"/>
        <v>40892.699999999997</v>
      </c>
      <c r="J74" s="32">
        <f t="shared" si="25"/>
        <v>36720</v>
      </c>
      <c r="K74" s="32">
        <f t="shared" si="25"/>
        <v>22932</v>
      </c>
      <c r="L74" s="32">
        <f t="shared" si="25"/>
        <v>0</v>
      </c>
      <c r="M74" s="32">
        <f t="shared" si="25"/>
        <v>0</v>
      </c>
      <c r="N74" s="63"/>
      <c r="O74" s="63"/>
      <c r="P74" s="63"/>
      <c r="Q74" s="63"/>
      <c r="R74" s="63"/>
      <c r="S74" s="63"/>
      <c r="T74" s="63"/>
      <c r="U74" s="63"/>
      <c r="V74" s="87"/>
      <c r="W74" s="31"/>
    </row>
    <row r="75" spans="1:23" hidden="1">
      <c r="A75" s="13"/>
      <c r="B75" s="50"/>
      <c r="C75" s="15"/>
      <c r="D75" s="15"/>
      <c r="E75" s="15"/>
      <c r="F75" s="34" t="s">
        <v>48</v>
      </c>
      <c r="G75" s="32">
        <f t="shared" ref="G75:M75" si="26">G80</f>
        <v>0</v>
      </c>
      <c r="H75" s="32">
        <f t="shared" si="26"/>
        <v>0</v>
      </c>
      <c r="I75" s="32">
        <f t="shared" si="26"/>
        <v>0</v>
      </c>
      <c r="J75" s="32">
        <f t="shared" si="26"/>
        <v>0</v>
      </c>
      <c r="K75" s="32">
        <f t="shared" si="26"/>
        <v>0</v>
      </c>
      <c r="L75" s="32">
        <f t="shared" si="26"/>
        <v>0</v>
      </c>
      <c r="M75" s="32">
        <f t="shared" si="26"/>
        <v>0</v>
      </c>
      <c r="N75" s="20"/>
      <c r="O75" s="20"/>
      <c r="P75" s="20"/>
      <c r="Q75" s="20"/>
      <c r="R75" s="20"/>
      <c r="S75" s="20"/>
      <c r="T75" s="20"/>
      <c r="U75" s="20"/>
      <c r="V75" s="13"/>
      <c r="W75" s="31"/>
    </row>
    <row r="76" spans="1:23" hidden="1">
      <c r="A76" s="13"/>
      <c r="B76" s="51"/>
      <c r="C76" s="15"/>
      <c r="D76" s="15"/>
      <c r="E76" s="15"/>
      <c r="F76" s="34" t="s">
        <v>49</v>
      </c>
      <c r="G76" s="32">
        <f t="shared" ref="G76:M76" si="27">G81</f>
        <v>0</v>
      </c>
      <c r="H76" s="32">
        <f t="shared" si="27"/>
        <v>0</v>
      </c>
      <c r="I76" s="32">
        <f t="shared" si="27"/>
        <v>0</v>
      </c>
      <c r="J76" s="32">
        <f t="shared" si="27"/>
        <v>0</v>
      </c>
      <c r="K76" s="32">
        <f t="shared" si="27"/>
        <v>0</v>
      </c>
      <c r="L76" s="32">
        <f t="shared" si="27"/>
        <v>0</v>
      </c>
      <c r="M76" s="32">
        <f t="shared" si="27"/>
        <v>0</v>
      </c>
      <c r="N76" s="20"/>
      <c r="O76" s="20"/>
      <c r="P76" s="20"/>
      <c r="Q76" s="20"/>
      <c r="R76" s="20"/>
      <c r="S76" s="20"/>
      <c r="T76" s="20"/>
      <c r="U76" s="20"/>
      <c r="V76" s="13"/>
      <c r="W76" s="31"/>
    </row>
    <row r="77" spans="1:23" ht="32.25" customHeight="1">
      <c r="A77" s="48" t="s">
        <v>40</v>
      </c>
      <c r="B77" s="71" t="s">
        <v>85</v>
      </c>
      <c r="C77" s="52">
        <v>2020</v>
      </c>
      <c r="D77" s="52">
        <v>2025</v>
      </c>
      <c r="E77" s="55" t="s">
        <v>65</v>
      </c>
      <c r="F77" s="15" t="s">
        <v>5</v>
      </c>
      <c r="G77" s="33">
        <f>G82+G87+G92</f>
        <v>1156889.3399999999</v>
      </c>
      <c r="H77" s="33">
        <f t="shared" ref="H77:M77" si="28">H82+H87+H92</f>
        <v>183270</v>
      </c>
      <c r="I77" s="33">
        <f t="shared" si="28"/>
        <v>242843.25</v>
      </c>
      <c r="J77" s="33">
        <f t="shared" si="28"/>
        <v>261265.39</v>
      </c>
      <c r="K77" s="33">
        <f t="shared" si="28"/>
        <v>444466.7</v>
      </c>
      <c r="L77" s="33">
        <f t="shared" si="28"/>
        <v>12504</v>
      </c>
      <c r="M77" s="33">
        <f t="shared" si="28"/>
        <v>12540</v>
      </c>
      <c r="N77" s="63" t="s">
        <v>4</v>
      </c>
      <c r="O77" s="63" t="s">
        <v>4</v>
      </c>
      <c r="P77" s="63" t="s">
        <v>4</v>
      </c>
      <c r="Q77" s="63" t="s">
        <v>4</v>
      </c>
      <c r="R77" s="63" t="s">
        <v>4</v>
      </c>
      <c r="S77" s="63" t="s">
        <v>4</v>
      </c>
      <c r="T77" s="63" t="s">
        <v>4</v>
      </c>
      <c r="U77" s="63" t="s">
        <v>4</v>
      </c>
      <c r="V77" s="87" t="s">
        <v>4</v>
      </c>
      <c r="W77" s="31"/>
    </row>
    <row r="78" spans="1:23" ht="32.25" customHeight="1">
      <c r="A78" s="48"/>
      <c r="B78" s="71"/>
      <c r="C78" s="53"/>
      <c r="D78" s="53"/>
      <c r="E78" s="55"/>
      <c r="F78" s="34" t="s">
        <v>46</v>
      </c>
      <c r="G78" s="33">
        <f>G83+G88+G93</f>
        <v>994340.03999999992</v>
      </c>
      <c r="H78" s="33">
        <f t="shared" ref="H78:M78" si="29">H83+H88+H93</f>
        <v>121265.4</v>
      </c>
      <c r="I78" s="33">
        <f t="shared" si="29"/>
        <v>201950.55</v>
      </c>
      <c r="J78" s="33">
        <f t="shared" si="29"/>
        <v>224545.39</v>
      </c>
      <c r="K78" s="33">
        <f t="shared" si="29"/>
        <v>421534.7</v>
      </c>
      <c r="L78" s="33">
        <f t="shared" si="29"/>
        <v>12504</v>
      </c>
      <c r="M78" s="33">
        <f t="shared" si="29"/>
        <v>12540</v>
      </c>
      <c r="N78" s="63"/>
      <c r="O78" s="63"/>
      <c r="P78" s="63"/>
      <c r="Q78" s="63"/>
      <c r="R78" s="63"/>
      <c r="S78" s="63"/>
      <c r="T78" s="63"/>
      <c r="U78" s="63"/>
      <c r="V78" s="87"/>
      <c r="W78" s="31"/>
    </row>
    <row r="79" spans="1:23" ht="32.25" customHeight="1">
      <c r="A79" s="48"/>
      <c r="B79" s="71"/>
      <c r="C79" s="54"/>
      <c r="D79" s="54"/>
      <c r="E79" s="55"/>
      <c r="F79" s="34" t="s">
        <v>47</v>
      </c>
      <c r="G79" s="33">
        <f>G84+G89+G94</f>
        <v>162549.29999999999</v>
      </c>
      <c r="H79" s="33">
        <f t="shared" ref="H79:M79" si="30">H84+H89+H94</f>
        <v>62004.6</v>
      </c>
      <c r="I79" s="33">
        <f>I84+I89+I94</f>
        <v>40892.699999999997</v>
      </c>
      <c r="J79" s="33">
        <f t="shared" si="30"/>
        <v>36720</v>
      </c>
      <c r="K79" s="33">
        <f t="shared" si="30"/>
        <v>22932</v>
      </c>
      <c r="L79" s="33">
        <f t="shared" si="30"/>
        <v>0</v>
      </c>
      <c r="M79" s="33">
        <f t="shared" si="30"/>
        <v>0</v>
      </c>
      <c r="N79" s="63"/>
      <c r="O79" s="63"/>
      <c r="P79" s="63"/>
      <c r="Q79" s="63"/>
      <c r="R79" s="63"/>
      <c r="S79" s="63"/>
      <c r="T79" s="63"/>
      <c r="U79" s="63"/>
      <c r="V79" s="87"/>
      <c r="W79" s="31"/>
    </row>
    <row r="80" spans="1:23" hidden="1">
      <c r="A80" s="1"/>
      <c r="B80" s="15"/>
      <c r="C80" s="2"/>
      <c r="D80" s="2"/>
      <c r="E80" s="2"/>
      <c r="F80" s="34" t="s">
        <v>48</v>
      </c>
      <c r="G80" s="33">
        <f t="shared" ref="G80:M81" si="31">G85+G90+G95+G100</f>
        <v>0</v>
      </c>
      <c r="H80" s="33">
        <f t="shared" si="31"/>
        <v>0</v>
      </c>
      <c r="I80" s="33">
        <f t="shared" si="31"/>
        <v>0</v>
      </c>
      <c r="J80" s="33">
        <f t="shared" si="31"/>
        <v>0</v>
      </c>
      <c r="K80" s="33">
        <f t="shared" si="31"/>
        <v>0</v>
      </c>
      <c r="L80" s="33">
        <f t="shared" si="31"/>
        <v>0</v>
      </c>
      <c r="M80" s="33">
        <f t="shared" si="31"/>
        <v>0</v>
      </c>
      <c r="N80" s="19"/>
      <c r="O80" s="19"/>
      <c r="P80" s="19"/>
      <c r="Q80" s="19"/>
      <c r="R80" s="19"/>
      <c r="S80" s="19"/>
      <c r="T80" s="19"/>
      <c r="U80" s="19"/>
      <c r="V80" s="15"/>
      <c r="W80" s="31"/>
    </row>
    <row r="81" spans="1:23" hidden="1">
      <c r="A81" s="1"/>
      <c r="B81" s="15"/>
      <c r="C81" s="2"/>
      <c r="D81" s="2"/>
      <c r="E81" s="2"/>
      <c r="F81" s="34" t="s">
        <v>49</v>
      </c>
      <c r="G81" s="33">
        <f t="shared" si="31"/>
        <v>0</v>
      </c>
      <c r="H81" s="33">
        <f t="shared" si="31"/>
        <v>0</v>
      </c>
      <c r="I81" s="33">
        <f t="shared" si="31"/>
        <v>0</v>
      </c>
      <c r="J81" s="33">
        <f t="shared" si="31"/>
        <v>0</v>
      </c>
      <c r="K81" s="33">
        <f t="shared" si="31"/>
        <v>0</v>
      </c>
      <c r="L81" s="33">
        <f t="shared" si="31"/>
        <v>0</v>
      </c>
      <c r="M81" s="33">
        <f t="shared" si="31"/>
        <v>0</v>
      </c>
      <c r="N81" s="19"/>
      <c r="O81" s="19"/>
      <c r="P81" s="19"/>
      <c r="Q81" s="19"/>
      <c r="R81" s="19"/>
      <c r="S81" s="19"/>
      <c r="T81" s="19"/>
      <c r="U81" s="19"/>
      <c r="V81" s="15"/>
      <c r="W81" s="31"/>
    </row>
    <row r="82" spans="1:23" ht="36" customHeight="1">
      <c r="A82" s="48" t="s">
        <v>41</v>
      </c>
      <c r="B82" s="71" t="s">
        <v>119</v>
      </c>
      <c r="C82" s="52">
        <v>2020</v>
      </c>
      <c r="D82" s="52">
        <v>2025</v>
      </c>
      <c r="E82" s="55" t="s">
        <v>65</v>
      </c>
      <c r="F82" s="15" t="s">
        <v>5</v>
      </c>
      <c r="G82" s="32">
        <f t="shared" ref="G82:M82" si="32">SUM(G83:G86)</f>
        <v>0</v>
      </c>
      <c r="H82" s="32">
        <f t="shared" si="32"/>
        <v>0</v>
      </c>
      <c r="I82" s="32">
        <f t="shared" si="32"/>
        <v>0</v>
      </c>
      <c r="J82" s="32">
        <f t="shared" si="32"/>
        <v>0</v>
      </c>
      <c r="K82" s="32">
        <f t="shared" si="32"/>
        <v>0</v>
      </c>
      <c r="L82" s="32">
        <f t="shared" si="32"/>
        <v>0</v>
      </c>
      <c r="M82" s="32">
        <f t="shared" si="32"/>
        <v>0</v>
      </c>
      <c r="N82" s="44" t="s">
        <v>55</v>
      </c>
      <c r="O82" s="44" t="s">
        <v>53</v>
      </c>
      <c r="P82" s="66">
        <f>SUM(Q82:V84)</f>
        <v>78.319999999999993</v>
      </c>
      <c r="Q82" s="66">
        <v>0</v>
      </c>
      <c r="R82" s="66">
        <v>0</v>
      </c>
      <c r="S82" s="66">
        <v>0</v>
      </c>
      <c r="T82" s="66">
        <v>0</v>
      </c>
      <c r="U82" s="66">
        <v>39.130000000000003</v>
      </c>
      <c r="V82" s="101">
        <v>39.19</v>
      </c>
      <c r="W82" s="31"/>
    </row>
    <row r="83" spans="1:23" ht="36" customHeight="1">
      <c r="A83" s="48"/>
      <c r="B83" s="71"/>
      <c r="C83" s="53"/>
      <c r="D83" s="53"/>
      <c r="E83" s="55"/>
      <c r="F83" s="34" t="s">
        <v>46</v>
      </c>
      <c r="G83" s="32">
        <f>SUM(H83:M83)</f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44"/>
      <c r="O83" s="44"/>
      <c r="P83" s="66"/>
      <c r="Q83" s="66"/>
      <c r="R83" s="66"/>
      <c r="S83" s="66"/>
      <c r="T83" s="66"/>
      <c r="U83" s="66"/>
      <c r="V83" s="101"/>
      <c r="W83" s="31"/>
    </row>
    <row r="84" spans="1:23" ht="36" customHeight="1">
      <c r="A84" s="48"/>
      <c r="B84" s="71"/>
      <c r="C84" s="54"/>
      <c r="D84" s="54"/>
      <c r="E84" s="55"/>
      <c r="F84" s="34" t="s">
        <v>47</v>
      </c>
      <c r="G84" s="32">
        <f>SUM(H84:M84)</f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44"/>
      <c r="O84" s="44"/>
      <c r="P84" s="66"/>
      <c r="Q84" s="66"/>
      <c r="R84" s="66"/>
      <c r="S84" s="66"/>
      <c r="T84" s="66"/>
      <c r="U84" s="66"/>
      <c r="V84" s="101"/>
      <c r="W84" s="31"/>
    </row>
    <row r="85" spans="1:23" hidden="1">
      <c r="A85" s="13"/>
      <c r="B85" s="15"/>
      <c r="C85" s="15"/>
      <c r="D85" s="15"/>
      <c r="E85" s="15"/>
      <c r="F85" s="34" t="s">
        <v>48</v>
      </c>
      <c r="G85" s="32">
        <f>SUM(H85:M85)</f>
        <v>0</v>
      </c>
      <c r="H85" s="32"/>
      <c r="I85" s="32"/>
      <c r="J85" s="32"/>
      <c r="K85" s="32"/>
      <c r="L85" s="32"/>
      <c r="M85" s="32"/>
      <c r="N85" s="19"/>
      <c r="O85" s="19"/>
      <c r="P85" s="19"/>
      <c r="Q85" s="19"/>
      <c r="R85" s="19"/>
      <c r="S85" s="19"/>
      <c r="T85" s="19"/>
      <c r="U85" s="19"/>
      <c r="V85" s="15"/>
      <c r="W85" s="31"/>
    </row>
    <row r="86" spans="1:23" hidden="1">
      <c r="A86" s="13"/>
      <c r="B86" s="15"/>
      <c r="C86" s="15"/>
      <c r="D86" s="15"/>
      <c r="E86" s="15"/>
      <c r="F86" s="34" t="s">
        <v>49</v>
      </c>
      <c r="G86" s="32">
        <f>SUM(H86:M86)</f>
        <v>0</v>
      </c>
      <c r="H86" s="32"/>
      <c r="I86" s="32"/>
      <c r="J86" s="32"/>
      <c r="K86" s="32"/>
      <c r="L86" s="32"/>
      <c r="M86" s="32"/>
      <c r="N86" s="19"/>
      <c r="O86" s="19"/>
      <c r="P86" s="19"/>
      <c r="Q86" s="19"/>
      <c r="R86" s="19"/>
      <c r="S86" s="19"/>
      <c r="T86" s="19"/>
      <c r="U86" s="19"/>
      <c r="V86" s="15"/>
      <c r="W86" s="31"/>
    </row>
    <row r="87" spans="1:23" ht="36.75" customHeight="1">
      <c r="A87" s="48" t="s">
        <v>42</v>
      </c>
      <c r="B87" s="49" t="s">
        <v>120</v>
      </c>
      <c r="C87" s="52">
        <v>2020</v>
      </c>
      <c r="D87" s="52">
        <v>2025</v>
      </c>
      <c r="E87" s="55" t="s">
        <v>65</v>
      </c>
      <c r="F87" s="15" t="s">
        <v>5</v>
      </c>
      <c r="G87" s="32">
        <f t="shared" ref="G87:M87" si="33">SUM(G88:G91)</f>
        <v>989978.7</v>
      </c>
      <c r="H87" s="32">
        <f t="shared" si="33"/>
        <v>120000</v>
      </c>
      <c r="I87" s="32">
        <f t="shared" si="33"/>
        <v>201116</v>
      </c>
      <c r="J87" s="32">
        <f t="shared" si="33"/>
        <v>223796</v>
      </c>
      <c r="K87" s="32">
        <f t="shared" si="33"/>
        <v>421066.7</v>
      </c>
      <c r="L87" s="32">
        <f t="shared" si="33"/>
        <v>12000</v>
      </c>
      <c r="M87" s="32">
        <f t="shared" si="33"/>
        <v>12000</v>
      </c>
      <c r="N87" s="44" t="s">
        <v>56</v>
      </c>
      <c r="O87" s="44" t="s">
        <v>57</v>
      </c>
      <c r="P87" s="65">
        <f>SUM(Q87:V89)</f>
        <v>135</v>
      </c>
      <c r="Q87" s="65">
        <v>40</v>
      </c>
      <c r="R87" s="65">
        <v>0</v>
      </c>
      <c r="S87" s="65">
        <v>0</v>
      </c>
      <c r="T87" s="65">
        <v>15</v>
      </c>
      <c r="U87" s="65">
        <v>40</v>
      </c>
      <c r="V87" s="64">
        <v>40</v>
      </c>
      <c r="W87" s="31"/>
    </row>
    <row r="88" spans="1:23" ht="36.75" customHeight="1">
      <c r="A88" s="48"/>
      <c r="B88" s="50"/>
      <c r="C88" s="53"/>
      <c r="D88" s="53"/>
      <c r="E88" s="55"/>
      <c r="F88" s="34" t="s">
        <v>46</v>
      </c>
      <c r="G88" s="32">
        <f>SUM(H88:M88)</f>
        <v>989978.7</v>
      </c>
      <c r="H88" s="32">
        <v>120000</v>
      </c>
      <c r="I88" s="32">
        <v>201116</v>
      </c>
      <c r="J88" s="32">
        <v>223796</v>
      </c>
      <c r="K88" s="32">
        <v>421066.7</v>
      </c>
      <c r="L88" s="32">
        <v>12000</v>
      </c>
      <c r="M88" s="32">
        <v>12000</v>
      </c>
      <c r="N88" s="44"/>
      <c r="O88" s="44"/>
      <c r="P88" s="65"/>
      <c r="Q88" s="65"/>
      <c r="R88" s="65"/>
      <c r="S88" s="65"/>
      <c r="T88" s="65"/>
      <c r="U88" s="65"/>
      <c r="V88" s="64"/>
      <c r="W88" s="31"/>
    </row>
    <row r="89" spans="1:23" ht="36.75" customHeight="1">
      <c r="A89" s="48"/>
      <c r="B89" s="51"/>
      <c r="C89" s="54"/>
      <c r="D89" s="54"/>
      <c r="E89" s="55"/>
      <c r="F89" s="34" t="s">
        <v>47</v>
      </c>
      <c r="G89" s="32">
        <f>SUM(H89:M89)</f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44"/>
      <c r="O89" s="44"/>
      <c r="P89" s="65"/>
      <c r="Q89" s="65"/>
      <c r="R89" s="65"/>
      <c r="S89" s="65"/>
      <c r="T89" s="65"/>
      <c r="U89" s="65"/>
      <c r="V89" s="64"/>
      <c r="W89" s="31"/>
    </row>
    <row r="90" spans="1:23" hidden="1">
      <c r="A90" s="13"/>
      <c r="B90" s="15"/>
      <c r="C90" s="15"/>
      <c r="D90" s="15"/>
      <c r="E90" s="15"/>
      <c r="F90" s="34" t="s">
        <v>48</v>
      </c>
      <c r="G90" s="32">
        <f>SUM(H90:M90)</f>
        <v>0</v>
      </c>
      <c r="H90" s="32"/>
      <c r="I90" s="32"/>
      <c r="J90" s="32"/>
      <c r="K90" s="32"/>
      <c r="L90" s="32"/>
      <c r="M90" s="32"/>
      <c r="N90" s="19"/>
      <c r="O90" s="19"/>
      <c r="P90" s="19"/>
      <c r="Q90" s="19"/>
      <c r="R90" s="19"/>
      <c r="S90" s="19"/>
      <c r="T90" s="19"/>
      <c r="U90" s="19"/>
      <c r="V90" s="15"/>
      <c r="W90" s="31"/>
    </row>
    <row r="91" spans="1:23" hidden="1">
      <c r="A91" s="13"/>
      <c r="B91" s="15"/>
      <c r="C91" s="15"/>
      <c r="D91" s="15"/>
      <c r="E91" s="15"/>
      <c r="F91" s="34" t="s">
        <v>49</v>
      </c>
      <c r="G91" s="32">
        <f>SUM(H91:M91)</f>
        <v>0</v>
      </c>
      <c r="H91" s="32"/>
      <c r="I91" s="32"/>
      <c r="J91" s="32"/>
      <c r="K91" s="32"/>
      <c r="L91" s="32"/>
      <c r="M91" s="32"/>
      <c r="N91" s="19"/>
      <c r="O91" s="19"/>
      <c r="P91" s="19"/>
      <c r="Q91" s="19"/>
      <c r="R91" s="19"/>
      <c r="S91" s="19"/>
      <c r="T91" s="19"/>
      <c r="U91" s="19"/>
      <c r="V91" s="15"/>
      <c r="W91" s="31"/>
    </row>
    <row r="92" spans="1:23" ht="46.5" customHeight="1">
      <c r="A92" s="48" t="s">
        <v>43</v>
      </c>
      <c r="B92" s="49" t="s">
        <v>121</v>
      </c>
      <c r="C92" s="52">
        <v>2020</v>
      </c>
      <c r="D92" s="52">
        <v>2025</v>
      </c>
      <c r="E92" s="55" t="s">
        <v>65</v>
      </c>
      <c r="F92" s="15" t="s">
        <v>5</v>
      </c>
      <c r="G92" s="32">
        <f>SUM(G93:G96)</f>
        <v>166910.63999999998</v>
      </c>
      <c r="H92" s="32">
        <f t="shared" ref="H92:M92" si="34">SUM(H93:H96)</f>
        <v>63270</v>
      </c>
      <c r="I92" s="32">
        <f t="shared" si="34"/>
        <v>41727.25</v>
      </c>
      <c r="J92" s="32">
        <f t="shared" si="34"/>
        <v>37469.39</v>
      </c>
      <c r="K92" s="32">
        <f t="shared" si="34"/>
        <v>23400</v>
      </c>
      <c r="L92" s="32">
        <f t="shared" si="34"/>
        <v>504</v>
      </c>
      <c r="M92" s="32">
        <f t="shared" si="34"/>
        <v>540</v>
      </c>
      <c r="N92" s="44" t="s">
        <v>58</v>
      </c>
      <c r="O92" s="44" t="s">
        <v>59</v>
      </c>
      <c r="P92" s="44">
        <f>SUM(Q92:V94)</f>
        <v>50</v>
      </c>
      <c r="Q92" s="44">
        <v>10</v>
      </c>
      <c r="R92" s="44">
        <v>6</v>
      </c>
      <c r="S92" s="44">
        <v>5</v>
      </c>
      <c r="T92" s="44">
        <v>5</v>
      </c>
      <c r="U92" s="44">
        <v>12</v>
      </c>
      <c r="V92" s="55">
        <v>12</v>
      </c>
      <c r="W92" s="31"/>
    </row>
    <row r="93" spans="1:23" ht="46.5" customHeight="1">
      <c r="A93" s="48"/>
      <c r="B93" s="50"/>
      <c r="C93" s="53"/>
      <c r="D93" s="53"/>
      <c r="E93" s="55"/>
      <c r="F93" s="34" t="s">
        <v>46</v>
      </c>
      <c r="G93" s="32">
        <f>SUM(H93:M93)</f>
        <v>4361.34</v>
      </c>
      <c r="H93" s="32">
        <v>1265.4000000000001</v>
      </c>
      <c r="I93" s="32">
        <v>834.55</v>
      </c>
      <c r="J93" s="32">
        <v>749.39</v>
      </c>
      <c r="K93" s="32">
        <v>468</v>
      </c>
      <c r="L93" s="32">
        <v>504</v>
      </c>
      <c r="M93" s="32">
        <v>540</v>
      </c>
      <c r="N93" s="44"/>
      <c r="O93" s="44"/>
      <c r="P93" s="44"/>
      <c r="Q93" s="44"/>
      <c r="R93" s="44"/>
      <c r="S93" s="44"/>
      <c r="T93" s="44"/>
      <c r="U93" s="44"/>
      <c r="V93" s="55"/>
      <c r="W93" s="31"/>
    </row>
    <row r="94" spans="1:23" ht="29.25" customHeight="1">
      <c r="A94" s="48"/>
      <c r="B94" s="51"/>
      <c r="C94" s="54"/>
      <c r="D94" s="54"/>
      <c r="E94" s="55"/>
      <c r="F94" s="34" t="s">
        <v>47</v>
      </c>
      <c r="G94" s="32">
        <f>SUM(H94:M94)</f>
        <v>162549.29999999999</v>
      </c>
      <c r="H94" s="32">
        <v>62004.6</v>
      </c>
      <c r="I94" s="32">
        <v>40892.699999999997</v>
      </c>
      <c r="J94" s="32">
        <v>36720</v>
      </c>
      <c r="K94" s="32">
        <v>22932</v>
      </c>
      <c r="L94" s="32">
        <v>0</v>
      </c>
      <c r="M94" s="32">
        <v>0</v>
      </c>
      <c r="N94" s="44"/>
      <c r="O94" s="44"/>
      <c r="P94" s="44"/>
      <c r="Q94" s="44"/>
      <c r="R94" s="44"/>
      <c r="S94" s="44"/>
      <c r="T94" s="44"/>
      <c r="U94" s="44"/>
      <c r="V94" s="55"/>
      <c r="W94" s="31"/>
    </row>
    <row r="95" spans="1:23" hidden="1">
      <c r="A95" s="13"/>
      <c r="B95" s="15"/>
      <c r="C95" s="15"/>
      <c r="D95" s="15"/>
      <c r="E95" s="15"/>
      <c r="F95" s="34" t="s">
        <v>48</v>
      </c>
      <c r="G95" s="32">
        <f>SUM(H95:M95)</f>
        <v>0</v>
      </c>
      <c r="H95" s="32"/>
      <c r="I95" s="32"/>
      <c r="J95" s="32"/>
      <c r="K95" s="32"/>
      <c r="L95" s="32"/>
      <c r="M95" s="32"/>
      <c r="N95" s="19"/>
      <c r="O95" s="19"/>
      <c r="P95" s="19"/>
      <c r="Q95" s="19"/>
      <c r="R95" s="19"/>
      <c r="S95" s="19"/>
      <c r="T95" s="19"/>
      <c r="U95" s="19"/>
      <c r="V95" s="15"/>
      <c r="W95" s="31"/>
    </row>
    <row r="96" spans="1:23" hidden="1">
      <c r="A96" s="13"/>
      <c r="B96" s="15"/>
      <c r="C96" s="15"/>
      <c r="D96" s="15"/>
      <c r="E96" s="15"/>
      <c r="F96" s="34" t="s">
        <v>49</v>
      </c>
      <c r="G96" s="32">
        <f>SUM(H96:M96)</f>
        <v>0</v>
      </c>
      <c r="H96" s="32"/>
      <c r="I96" s="32"/>
      <c r="J96" s="32"/>
      <c r="K96" s="32"/>
      <c r="L96" s="32"/>
      <c r="M96" s="32"/>
      <c r="N96" s="19"/>
      <c r="O96" s="19"/>
      <c r="P96" s="19"/>
      <c r="Q96" s="19"/>
      <c r="R96" s="19"/>
      <c r="S96" s="19"/>
      <c r="T96" s="19"/>
      <c r="U96" s="19"/>
      <c r="V96" s="15"/>
      <c r="W96" s="31"/>
    </row>
    <row r="97" spans="1:23" ht="36" customHeight="1">
      <c r="A97" s="87">
        <v>3</v>
      </c>
      <c r="B97" s="71" t="s">
        <v>75</v>
      </c>
      <c r="C97" s="52">
        <v>2020</v>
      </c>
      <c r="D97" s="52">
        <v>2025</v>
      </c>
      <c r="E97" s="55" t="s">
        <v>65</v>
      </c>
      <c r="F97" s="15" t="s">
        <v>5</v>
      </c>
      <c r="G97" s="32">
        <f>G102</f>
        <v>1968891.5500000003</v>
      </c>
      <c r="H97" s="32">
        <f t="shared" ref="H97:M97" si="35">H102</f>
        <v>336411.28</v>
      </c>
      <c r="I97" s="32">
        <f t="shared" si="35"/>
        <v>364718.08000000002</v>
      </c>
      <c r="J97" s="32">
        <f t="shared" si="35"/>
        <v>225989.04</v>
      </c>
      <c r="K97" s="32">
        <f t="shared" si="35"/>
        <v>317969.49</v>
      </c>
      <c r="L97" s="32">
        <f t="shared" si="35"/>
        <v>348634.26</v>
      </c>
      <c r="M97" s="32">
        <f t="shared" si="35"/>
        <v>375169.4</v>
      </c>
      <c r="N97" s="63" t="s">
        <v>4</v>
      </c>
      <c r="O97" s="63" t="s">
        <v>4</v>
      </c>
      <c r="P97" s="63" t="s">
        <v>4</v>
      </c>
      <c r="Q97" s="63" t="s">
        <v>4</v>
      </c>
      <c r="R97" s="63" t="s">
        <v>4</v>
      </c>
      <c r="S97" s="63" t="s">
        <v>4</v>
      </c>
      <c r="T97" s="63" t="s">
        <v>4</v>
      </c>
      <c r="U97" s="63" t="s">
        <v>4</v>
      </c>
      <c r="V97" s="87" t="s">
        <v>4</v>
      </c>
      <c r="W97" s="99"/>
    </row>
    <row r="98" spans="1:23" ht="27.75" customHeight="1">
      <c r="A98" s="87"/>
      <c r="B98" s="71"/>
      <c r="C98" s="53"/>
      <c r="D98" s="53"/>
      <c r="E98" s="55"/>
      <c r="F98" s="34" t="s">
        <v>46</v>
      </c>
      <c r="G98" s="32">
        <f t="shared" ref="G98:M98" si="36">G103</f>
        <v>0</v>
      </c>
      <c r="H98" s="32">
        <f t="shared" si="36"/>
        <v>0</v>
      </c>
      <c r="I98" s="32">
        <f t="shared" si="36"/>
        <v>0</v>
      </c>
      <c r="J98" s="32">
        <f t="shared" si="36"/>
        <v>0</v>
      </c>
      <c r="K98" s="32">
        <f t="shared" si="36"/>
        <v>0</v>
      </c>
      <c r="L98" s="32">
        <f t="shared" si="36"/>
        <v>0</v>
      </c>
      <c r="M98" s="32">
        <f t="shared" si="36"/>
        <v>0</v>
      </c>
      <c r="N98" s="63"/>
      <c r="O98" s="63"/>
      <c r="P98" s="63"/>
      <c r="Q98" s="63"/>
      <c r="R98" s="63"/>
      <c r="S98" s="63"/>
      <c r="T98" s="63"/>
      <c r="U98" s="63"/>
      <c r="V98" s="87"/>
      <c r="W98" s="99"/>
    </row>
    <row r="99" spans="1:23" ht="28.5" customHeight="1">
      <c r="A99" s="87"/>
      <c r="B99" s="71"/>
      <c r="C99" s="54"/>
      <c r="D99" s="54"/>
      <c r="E99" s="55"/>
      <c r="F99" s="34" t="s">
        <v>47</v>
      </c>
      <c r="G99" s="32">
        <f t="shared" ref="G99:M99" si="37">G104</f>
        <v>1968891.5500000003</v>
      </c>
      <c r="H99" s="32">
        <f t="shared" si="37"/>
        <v>336411.28</v>
      </c>
      <c r="I99" s="32">
        <f t="shared" si="37"/>
        <v>364718.08000000002</v>
      </c>
      <c r="J99" s="32">
        <f t="shared" si="37"/>
        <v>225989.04</v>
      </c>
      <c r="K99" s="32">
        <f t="shared" si="37"/>
        <v>317969.49</v>
      </c>
      <c r="L99" s="32">
        <f t="shared" si="37"/>
        <v>348634.26</v>
      </c>
      <c r="M99" s="32">
        <f t="shared" si="37"/>
        <v>375169.4</v>
      </c>
      <c r="N99" s="63"/>
      <c r="O99" s="63"/>
      <c r="P99" s="63"/>
      <c r="Q99" s="63"/>
      <c r="R99" s="63"/>
      <c r="S99" s="63"/>
      <c r="T99" s="63"/>
      <c r="U99" s="63"/>
      <c r="V99" s="87"/>
      <c r="W99" s="31"/>
    </row>
    <row r="100" spans="1:23" hidden="1">
      <c r="A100" s="13"/>
      <c r="B100" s="15"/>
      <c r="C100" s="15"/>
      <c r="D100" s="15"/>
      <c r="E100" s="15"/>
      <c r="F100" s="34" t="s">
        <v>48</v>
      </c>
      <c r="G100" s="32">
        <f t="shared" ref="G100:M100" si="38">G105</f>
        <v>0</v>
      </c>
      <c r="H100" s="32">
        <f t="shared" si="38"/>
        <v>0</v>
      </c>
      <c r="I100" s="32">
        <f t="shared" si="38"/>
        <v>0</v>
      </c>
      <c r="J100" s="32">
        <f t="shared" si="38"/>
        <v>0</v>
      </c>
      <c r="K100" s="32">
        <f t="shared" si="38"/>
        <v>0</v>
      </c>
      <c r="L100" s="32">
        <f t="shared" si="38"/>
        <v>0</v>
      </c>
      <c r="M100" s="32">
        <f t="shared" si="38"/>
        <v>0</v>
      </c>
      <c r="N100" s="20"/>
      <c r="O100" s="20"/>
      <c r="P100" s="20"/>
      <c r="Q100" s="20"/>
      <c r="R100" s="20"/>
      <c r="S100" s="20"/>
      <c r="T100" s="20"/>
      <c r="U100" s="20"/>
      <c r="V100" s="13"/>
      <c r="W100" s="31"/>
    </row>
    <row r="101" spans="1:23" ht="3" hidden="1" customHeight="1">
      <c r="A101" s="13"/>
      <c r="B101" s="15"/>
      <c r="C101" s="15"/>
      <c r="D101" s="15"/>
      <c r="E101" s="15"/>
      <c r="F101" s="34" t="s">
        <v>49</v>
      </c>
      <c r="G101" s="32">
        <f t="shared" ref="G101:M101" si="39">G106</f>
        <v>0</v>
      </c>
      <c r="H101" s="32">
        <f t="shared" si="39"/>
        <v>0</v>
      </c>
      <c r="I101" s="32">
        <f t="shared" si="39"/>
        <v>0</v>
      </c>
      <c r="J101" s="32">
        <f t="shared" si="39"/>
        <v>0</v>
      </c>
      <c r="K101" s="32">
        <f t="shared" si="39"/>
        <v>0</v>
      </c>
      <c r="L101" s="32">
        <f t="shared" si="39"/>
        <v>0</v>
      </c>
      <c r="M101" s="32">
        <f t="shared" si="39"/>
        <v>0</v>
      </c>
      <c r="N101" s="20"/>
      <c r="O101" s="20"/>
      <c r="P101" s="20"/>
      <c r="Q101" s="20"/>
      <c r="R101" s="20"/>
      <c r="S101" s="20"/>
      <c r="T101" s="20"/>
      <c r="U101" s="20"/>
      <c r="V101" s="13"/>
      <c r="W101" s="31"/>
    </row>
    <row r="102" spans="1:23" ht="36" customHeight="1">
      <c r="A102" s="48" t="s">
        <v>44</v>
      </c>
      <c r="B102" s="71" t="s">
        <v>86</v>
      </c>
      <c r="C102" s="52">
        <v>2020</v>
      </c>
      <c r="D102" s="52">
        <v>2025</v>
      </c>
      <c r="E102" s="55" t="s">
        <v>65</v>
      </c>
      <c r="F102" s="15" t="s">
        <v>5</v>
      </c>
      <c r="G102" s="33">
        <f>G107</f>
        <v>1968891.5500000003</v>
      </c>
      <c r="H102" s="33">
        <f t="shared" ref="H102:M102" si="40">H107</f>
        <v>336411.28</v>
      </c>
      <c r="I102" s="33">
        <f t="shared" si="40"/>
        <v>364718.08000000002</v>
      </c>
      <c r="J102" s="33">
        <f t="shared" si="40"/>
        <v>225989.04</v>
      </c>
      <c r="K102" s="33">
        <f t="shared" si="40"/>
        <v>317969.49</v>
      </c>
      <c r="L102" s="33">
        <f t="shared" si="40"/>
        <v>348634.26</v>
      </c>
      <c r="M102" s="33">
        <f t="shared" si="40"/>
        <v>375169.4</v>
      </c>
      <c r="N102" s="63" t="s">
        <v>4</v>
      </c>
      <c r="O102" s="63" t="s">
        <v>4</v>
      </c>
      <c r="P102" s="63" t="s">
        <v>4</v>
      </c>
      <c r="Q102" s="63" t="s">
        <v>4</v>
      </c>
      <c r="R102" s="63" t="s">
        <v>4</v>
      </c>
      <c r="S102" s="63" t="s">
        <v>4</v>
      </c>
      <c r="T102" s="63" t="s">
        <v>4</v>
      </c>
      <c r="U102" s="63" t="s">
        <v>4</v>
      </c>
      <c r="V102" s="87" t="s">
        <v>4</v>
      </c>
      <c r="W102" s="31"/>
    </row>
    <row r="103" spans="1:23" ht="27" customHeight="1">
      <c r="A103" s="48"/>
      <c r="B103" s="71"/>
      <c r="C103" s="53"/>
      <c r="D103" s="53"/>
      <c r="E103" s="55"/>
      <c r="F103" s="34" t="s">
        <v>46</v>
      </c>
      <c r="G103" s="33">
        <f t="shared" ref="G103:M103" si="41">G108</f>
        <v>0</v>
      </c>
      <c r="H103" s="33">
        <f t="shared" si="41"/>
        <v>0</v>
      </c>
      <c r="I103" s="33">
        <f t="shared" si="41"/>
        <v>0</v>
      </c>
      <c r="J103" s="33">
        <f t="shared" si="41"/>
        <v>0</v>
      </c>
      <c r="K103" s="33">
        <f t="shared" si="41"/>
        <v>0</v>
      </c>
      <c r="L103" s="33">
        <f t="shared" si="41"/>
        <v>0</v>
      </c>
      <c r="M103" s="33">
        <f t="shared" si="41"/>
        <v>0</v>
      </c>
      <c r="N103" s="63"/>
      <c r="O103" s="63"/>
      <c r="P103" s="63"/>
      <c r="Q103" s="63"/>
      <c r="R103" s="63"/>
      <c r="S103" s="63"/>
      <c r="T103" s="63"/>
      <c r="U103" s="63"/>
      <c r="V103" s="87"/>
      <c r="W103" s="31"/>
    </row>
    <row r="104" spans="1:23" ht="32.25" customHeight="1">
      <c r="A104" s="48"/>
      <c r="B104" s="71"/>
      <c r="C104" s="54"/>
      <c r="D104" s="54"/>
      <c r="E104" s="55"/>
      <c r="F104" s="34" t="s">
        <v>47</v>
      </c>
      <c r="G104" s="33">
        <f t="shared" ref="G104:M104" si="42">G109</f>
        <v>1968891.5500000003</v>
      </c>
      <c r="H104" s="33">
        <f t="shared" si="42"/>
        <v>336411.28</v>
      </c>
      <c r="I104" s="33">
        <f>I109</f>
        <v>364718.08000000002</v>
      </c>
      <c r="J104" s="33">
        <f t="shared" si="42"/>
        <v>225989.04</v>
      </c>
      <c r="K104" s="33">
        <f t="shared" si="42"/>
        <v>317969.49</v>
      </c>
      <c r="L104" s="33">
        <f t="shared" si="42"/>
        <v>348634.26</v>
      </c>
      <c r="M104" s="33">
        <f t="shared" si="42"/>
        <v>375169.4</v>
      </c>
      <c r="N104" s="63"/>
      <c r="O104" s="63"/>
      <c r="P104" s="63"/>
      <c r="Q104" s="63"/>
      <c r="R104" s="63"/>
      <c r="S104" s="63"/>
      <c r="T104" s="63"/>
      <c r="U104" s="63"/>
      <c r="V104" s="87"/>
      <c r="W104" s="31"/>
    </row>
    <row r="105" spans="1:23" hidden="1">
      <c r="A105" s="1"/>
      <c r="B105" s="15"/>
      <c r="C105" s="2"/>
      <c r="D105" s="2"/>
      <c r="E105" s="2"/>
      <c r="F105" s="34" t="s">
        <v>48</v>
      </c>
      <c r="G105" s="33">
        <f t="shared" ref="G105:M105" si="43">G110</f>
        <v>0</v>
      </c>
      <c r="H105" s="33">
        <f t="shared" si="43"/>
        <v>0</v>
      </c>
      <c r="I105" s="33">
        <f t="shared" si="43"/>
        <v>0</v>
      </c>
      <c r="J105" s="33">
        <f t="shared" si="43"/>
        <v>0</v>
      </c>
      <c r="K105" s="33">
        <f t="shared" si="43"/>
        <v>0</v>
      </c>
      <c r="L105" s="33">
        <f t="shared" si="43"/>
        <v>0</v>
      </c>
      <c r="M105" s="33">
        <f t="shared" si="43"/>
        <v>0</v>
      </c>
      <c r="N105" s="19"/>
      <c r="O105" s="19"/>
      <c r="P105" s="19"/>
      <c r="Q105" s="19"/>
      <c r="R105" s="19"/>
      <c r="S105" s="19"/>
      <c r="T105" s="19"/>
      <c r="U105" s="19"/>
      <c r="V105" s="15"/>
      <c r="W105" s="31"/>
    </row>
    <row r="106" spans="1:23" hidden="1">
      <c r="A106" s="1"/>
      <c r="B106" s="15"/>
      <c r="C106" s="2"/>
      <c r="D106" s="2"/>
      <c r="E106" s="2"/>
      <c r="F106" s="34" t="s">
        <v>49</v>
      </c>
      <c r="G106" s="33">
        <f t="shared" ref="G106:M106" si="44">G111</f>
        <v>0</v>
      </c>
      <c r="H106" s="33">
        <f t="shared" si="44"/>
        <v>0</v>
      </c>
      <c r="I106" s="33">
        <f t="shared" si="44"/>
        <v>0</v>
      </c>
      <c r="J106" s="33">
        <f t="shared" si="44"/>
        <v>0</v>
      </c>
      <c r="K106" s="33">
        <f t="shared" si="44"/>
        <v>0</v>
      </c>
      <c r="L106" s="33">
        <f t="shared" si="44"/>
        <v>0</v>
      </c>
      <c r="M106" s="33">
        <f t="shared" si="44"/>
        <v>0</v>
      </c>
      <c r="N106" s="19"/>
      <c r="O106" s="19"/>
      <c r="P106" s="19"/>
      <c r="Q106" s="19"/>
      <c r="R106" s="19"/>
      <c r="S106" s="19"/>
      <c r="T106" s="19"/>
      <c r="U106" s="19"/>
      <c r="V106" s="15"/>
      <c r="W106" s="31"/>
    </row>
    <row r="107" spans="1:23" ht="40.5" customHeight="1">
      <c r="A107" s="48" t="s">
        <v>45</v>
      </c>
      <c r="B107" s="71" t="s">
        <v>104</v>
      </c>
      <c r="C107" s="52">
        <v>2020</v>
      </c>
      <c r="D107" s="52">
        <v>2025</v>
      </c>
      <c r="E107" s="55" t="s">
        <v>65</v>
      </c>
      <c r="F107" s="15" t="s">
        <v>5</v>
      </c>
      <c r="G107" s="32">
        <f t="shared" ref="G107:M107" si="45">SUM(G108:G111)</f>
        <v>1968891.5500000003</v>
      </c>
      <c r="H107" s="32">
        <f t="shared" si="45"/>
        <v>336411.28</v>
      </c>
      <c r="I107" s="32">
        <f t="shared" si="45"/>
        <v>364718.08000000002</v>
      </c>
      <c r="J107" s="32">
        <f t="shared" si="45"/>
        <v>225989.04</v>
      </c>
      <c r="K107" s="32">
        <f t="shared" si="45"/>
        <v>317969.49</v>
      </c>
      <c r="L107" s="32">
        <f t="shared" si="45"/>
        <v>348634.26</v>
      </c>
      <c r="M107" s="32">
        <f t="shared" si="45"/>
        <v>375169.4</v>
      </c>
      <c r="N107" s="85" t="s">
        <v>79</v>
      </c>
      <c r="O107" s="22" t="s">
        <v>61</v>
      </c>
      <c r="P107" s="22">
        <f>SUM(Q107:V107)</f>
        <v>0</v>
      </c>
      <c r="Q107" s="22">
        <v>0</v>
      </c>
      <c r="R107" s="22">
        <v>0</v>
      </c>
      <c r="S107" s="22">
        <v>0</v>
      </c>
      <c r="T107" s="22">
        <v>0</v>
      </c>
      <c r="U107" s="22" t="s">
        <v>81</v>
      </c>
      <c r="V107" s="17" t="s">
        <v>81</v>
      </c>
      <c r="W107" s="31"/>
    </row>
    <row r="108" spans="1:23" ht="27.75" customHeight="1">
      <c r="A108" s="48"/>
      <c r="B108" s="71"/>
      <c r="C108" s="53"/>
      <c r="D108" s="53"/>
      <c r="E108" s="55"/>
      <c r="F108" s="34" t="s">
        <v>46</v>
      </c>
      <c r="G108" s="32">
        <f>SUM(H108:M108)</f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85"/>
      <c r="O108" s="23"/>
      <c r="P108" s="23"/>
      <c r="Q108" s="23"/>
      <c r="R108" s="23"/>
      <c r="S108" s="23"/>
      <c r="T108" s="23"/>
      <c r="U108" s="23"/>
      <c r="V108" s="18"/>
      <c r="W108" s="31"/>
    </row>
    <row r="109" spans="1:23" ht="118.5" customHeight="1">
      <c r="A109" s="48"/>
      <c r="B109" s="71"/>
      <c r="C109" s="54"/>
      <c r="D109" s="54"/>
      <c r="E109" s="55"/>
      <c r="F109" s="34" t="s">
        <v>47</v>
      </c>
      <c r="G109" s="32">
        <f>SUM(H109:M109)</f>
        <v>1968891.5500000003</v>
      </c>
      <c r="H109" s="32">
        <v>336411.28</v>
      </c>
      <c r="I109" s="32">
        <v>364718.08000000002</v>
      </c>
      <c r="J109" s="32">
        <v>225989.04</v>
      </c>
      <c r="K109" s="32">
        <v>317969.49</v>
      </c>
      <c r="L109" s="32">
        <v>348634.26</v>
      </c>
      <c r="M109" s="32">
        <v>375169.4</v>
      </c>
      <c r="N109" s="19" t="s">
        <v>105</v>
      </c>
      <c r="O109" s="19" t="s">
        <v>60</v>
      </c>
      <c r="P109" s="19">
        <f>SUM(Q109:V109)</f>
        <v>400</v>
      </c>
      <c r="Q109" s="19">
        <v>100</v>
      </c>
      <c r="R109" s="19">
        <v>100</v>
      </c>
      <c r="S109" s="19">
        <v>100</v>
      </c>
      <c r="T109" s="19">
        <v>100</v>
      </c>
      <c r="U109" s="19" t="s">
        <v>81</v>
      </c>
      <c r="V109" s="15" t="s">
        <v>81</v>
      </c>
      <c r="W109" s="31"/>
    </row>
    <row r="110" spans="1:23" hidden="1">
      <c r="A110" s="13"/>
      <c r="B110" s="15"/>
      <c r="C110" s="15"/>
      <c r="D110" s="15"/>
      <c r="E110" s="15"/>
      <c r="F110" s="34" t="s">
        <v>48</v>
      </c>
      <c r="G110" s="32">
        <f>SUM(H110:M110)</f>
        <v>0</v>
      </c>
      <c r="H110" s="32"/>
      <c r="I110" s="32"/>
      <c r="J110" s="32"/>
      <c r="K110" s="32"/>
      <c r="L110" s="32"/>
      <c r="M110" s="32"/>
      <c r="N110" s="19"/>
      <c r="O110" s="19"/>
      <c r="P110" s="19"/>
      <c r="Q110" s="19"/>
      <c r="R110" s="19"/>
      <c r="S110" s="19"/>
      <c r="T110" s="19"/>
      <c r="U110" s="19"/>
      <c r="V110" s="15"/>
      <c r="W110" s="31"/>
    </row>
    <row r="111" spans="1:23" hidden="1">
      <c r="A111" s="13"/>
      <c r="B111" s="15"/>
      <c r="C111" s="15"/>
      <c r="D111" s="15"/>
      <c r="E111" s="15"/>
      <c r="F111" s="34" t="s">
        <v>49</v>
      </c>
      <c r="G111" s="32">
        <f>SUM(H111:M111)</f>
        <v>0</v>
      </c>
      <c r="H111" s="32"/>
      <c r="I111" s="32"/>
      <c r="J111" s="32"/>
      <c r="K111" s="32"/>
      <c r="L111" s="32"/>
      <c r="M111" s="32"/>
      <c r="N111" s="19"/>
      <c r="O111" s="19"/>
      <c r="P111" s="19"/>
      <c r="Q111" s="19"/>
      <c r="R111" s="19"/>
      <c r="S111" s="19"/>
      <c r="T111" s="19"/>
      <c r="U111" s="19"/>
      <c r="V111" s="15"/>
      <c r="W111" s="31"/>
    </row>
    <row r="112" spans="1:23" s="36" customFormat="1" ht="39" customHeight="1">
      <c r="A112" s="105" t="s">
        <v>51</v>
      </c>
      <c r="B112" s="105"/>
      <c r="C112" s="52">
        <v>2020</v>
      </c>
      <c r="D112" s="52">
        <v>2025</v>
      </c>
      <c r="E112" s="102" t="s">
        <v>4</v>
      </c>
      <c r="F112" s="14" t="s">
        <v>5</v>
      </c>
      <c r="G112" s="12">
        <f>G97+G72+G47</f>
        <v>27053205.210000001</v>
      </c>
      <c r="H112" s="12">
        <f t="shared" ref="G112:M116" si="46">H97+H72+H47</f>
        <v>4053399.1799999997</v>
      </c>
      <c r="I112" s="12">
        <f>I97+I72+I47</f>
        <v>3963430.39</v>
      </c>
      <c r="J112" s="12">
        <f t="shared" si="46"/>
        <v>3404839.64</v>
      </c>
      <c r="K112" s="12">
        <f t="shared" si="46"/>
        <v>5701562</v>
      </c>
      <c r="L112" s="12">
        <f t="shared" si="46"/>
        <v>4951737</v>
      </c>
      <c r="M112" s="12">
        <f t="shared" si="46"/>
        <v>4978237</v>
      </c>
      <c r="N112" s="59" t="s">
        <v>4</v>
      </c>
      <c r="O112" s="100" t="s">
        <v>4</v>
      </c>
      <c r="P112" s="59" t="s">
        <v>4</v>
      </c>
      <c r="Q112" s="59" t="s">
        <v>4</v>
      </c>
      <c r="R112" s="59" t="s">
        <v>4</v>
      </c>
      <c r="S112" s="59" t="s">
        <v>4</v>
      </c>
      <c r="T112" s="59" t="s">
        <v>4</v>
      </c>
      <c r="U112" s="59" t="s">
        <v>4</v>
      </c>
      <c r="V112" s="86" t="s">
        <v>4</v>
      </c>
      <c r="W112" s="35"/>
    </row>
    <row r="113" spans="1:23" s="36" customFormat="1" ht="35.25" customHeight="1">
      <c r="A113" s="105"/>
      <c r="B113" s="105"/>
      <c r="C113" s="53"/>
      <c r="D113" s="53"/>
      <c r="E113" s="103"/>
      <c r="F113" s="37" t="s">
        <v>46</v>
      </c>
      <c r="G113" s="12">
        <f t="shared" si="46"/>
        <v>24921764.359999999</v>
      </c>
      <c r="H113" s="12">
        <f>H98+H73+H48</f>
        <v>3654983.3</v>
      </c>
      <c r="I113" s="12">
        <f t="shared" si="46"/>
        <v>3557819.61</v>
      </c>
      <c r="J113" s="12">
        <f t="shared" si="46"/>
        <v>3142130.6</v>
      </c>
      <c r="K113" s="12">
        <f t="shared" si="46"/>
        <v>5360660.51</v>
      </c>
      <c r="L113" s="12">
        <f t="shared" si="46"/>
        <v>4603102.74</v>
      </c>
      <c r="M113" s="12">
        <f t="shared" si="46"/>
        <v>4603067.5999999996</v>
      </c>
      <c r="N113" s="59"/>
      <c r="O113" s="100"/>
      <c r="P113" s="59"/>
      <c r="Q113" s="59"/>
      <c r="R113" s="59"/>
      <c r="S113" s="59"/>
      <c r="T113" s="59"/>
      <c r="U113" s="59"/>
      <c r="V113" s="86"/>
      <c r="W113" s="35"/>
    </row>
    <row r="114" spans="1:23" s="36" customFormat="1" ht="27" customHeight="1">
      <c r="A114" s="105"/>
      <c r="B114" s="105"/>
      <c r="C114" s="54"/>
      <c r="D114" s="54"/>
      <c r="E114" s="104"/>
      <c r="F114" s="37" t="s">
        <v>47</v>
      </c>
      <c r="G114" s="12">
        <f t="shared" si="46"/>
        <v>2131440.85</v>
      </c>
      <c r="H114" s="12">
        <f t="shared" si="46"/>
        <v>398415.88</v>
      </c>
      <c r="I114" s="12">
        <f>I99+I74+I49</f>
        <v>405610.78</v>
      </c>
      <c r="J114" s="12">
        <f t="shared" si="46"/>
        <v>262709.04000000004</v>
      </c>
      <c r="K114" s="12">
        <f t="shared" si="46"/>
        <v>340901.49</v>
      </c>
      <c r="L114" s="12">
        <f t="shared" si="46"/>
        <v>348634.26</v>
      </c>
      <c r="M114" s="12">
        <f t="shared" si="46"/>
        <v>375169.4</v>
      </c>
      <c r="N114" s="59"/>
      <c r="O114" s="100"/>
      <c r="P114" s="59"/>
      <c r="Q114" s="59"/>
      <c r="R114" s="59"/>
      <c r="S114" s="59"/>
      <c r="T114" s="59"/>
      <c r="U114" s="59"/>
      <c r="V114" s="86"/>
      <c r="W114" s="35"/>
    </row>
    <row r="115" spans="1:23" s="36" customFormat="1" hidden="1">
      <c r="A115" s="86"/>
      <c r="B115" s="86"/>
      <c r="C115" s="16"/>
      <c r="D115" s="16"/>
      <c r="E115" s="16"/>
      <c r="F115" s="37" t="s">
        <v>48</v>
      </c>
      <c r="G115" s="12">
        <f t="shared" si="46"/>
        <v>0</v>
      </c>
      <c r="H115" s="12">
        <f t="shared" si="46"/>
        <v>0</v>
      </c>
      <c r="I115" s="12">
        <f t="shared" si="46"/>
        <v>0</v>
      </c>
      <c r="J115" s="12">
        <f t="shared" si="46"/>
        <v>0</v>
      </c>
      <c r="K115" s="12">
        <f t="shared" si="46"/>
        <v>0</v>
      </c>
      <c r="L115" s="12">
        <f t="shared" si="46"/>
        <v>0</v>
      </c>
      <c r="M115" s="12">
        <f t="shared" si="46"/>
        <v>0</v>
      </c>
      <c r="N115" s="59"/>
      <c r="O115" s="100"/>
      <c r="P115" s="59"/>
      <c r="Q115" s="59"/>
      <c r="R115" s="59"/>
      <c r="S115" s="59"/>
      <c r="T115" s="59"/>
      <c r="U115" s="59"/>
      <c r="V115" s="86"/>
      <c r="W115" s="35"/>
    </row>
    <row r="116" spans="1:23" s="36" customFormat="1" hidden="1">
      <c r="A116" s="86"/>
      <c r="B116" s="86"/>
      <c r="C116" s="16"/>
      <c r="D116" s="16"/>
      <c r="E116" s="16"/>
      <c r="F116" s="37" t="s">
        <v>49</v>
      </c>
      <c r="G116" s="12">
        <f t="shared" si="46"/>
        <v>0</v>
      </c>
      <c r="H116" s="12">
        <f t="shared" si="46"/>
        <v>0</v>
      </c>
      <c r="I116" s="12">
        <f t="shared" si="46"/>
        <v>0</v>
      </c>
      <c r="J116" s="12">
        <f t="shared" si="46"/>
        <v>0</v>
      </c>
      <c r="K116" s="12">
        <f t="shared" si="46"/>
        <v>0</v>
      </c>
      <c r="L116" s="12">
        <f t="shared" si="46"/>
        <v>0</v>
      </c>
      <c r="M116" s="12">
        <f t="shared" si="46"/>
        <v>0</v>
      </c>
      <c r="N116" s="59"/>
      <c r="O116" s="100"/>
      <c r="P116" s="59"/>
      <c r="Q116" s="59"/>
      <c r="R116" s="59"/>
      <c r="S116" s="59"/>
      <c r="T116" s="59"/>
      <c r="U116" s="59"/>
      <c r="V116" s="86"/>
      <c r="W116" s="35"/>
    </row>
    <row r="117" spans="1:23" ht="53.25" customHeight="1">
      <c r="A117" s="55" t="s">
        <v>91</v>
      </c>
      <c r="B117" s="55"/>
      <c r="C117" s="17">
        <v>2020</v>
      </c>
      <c r="D117" s="17">
        <v>2025</v>
      </c>
      <c r="E117" s="13" t="s">
        <v>4</v>
      </c>
      <c r="F117" s="13" t="s">
        <v>4</v>
      </c>
      <c r="G117" s="13" t="s">
        <v>4</v>
      </c>
      <c r="H117" s="13" t="s">
        <v>4</v>
      </c>
      <c r="I117" s="13" t="s">
        <v>4</v>
      </c>
      <c r="J117" s="13" t="s">
        <v>4</v>
      </c>
      <c r="K117" s="13" t="s">
        <v>4</v>
      </c>
      <c r="L117" s="13" t="s">
        <v>4</v>
      </c>
      <c r="M117" s="13" t="s">
        <v>4</v>
      </c>
      <c r="N117" s="20" t="s">
        <v>4</v>
      </c>
      <c r="O117" s="20" t="s">
        <v>4</v>
      </c>
      <c r="P117" s="20" t="s">
        <v>4</v>
      </c>
      <c r="Q117" s="20" t="s">
        <v>4</v>
      </c>
      <c r="R117" s="20" t="s">
        <v>4</v>
      </c>
      <c r="S117" s="20" t="s">
        <v>4</v>
      </c>
      <c r="T117" s="20" t="s">
        <v>4</v>
      </c>
      <c r="U117" s="20" t="s">
        <v>4</v>
      </c>
      <c r="V117" s="13" t="s">
        <v>4</v>
      </c>
      <c r="W117" s="30"/>
    </row>
    <row r="118" spans="1:23" ht="25.5" customHeight="1">
      <c r="A118" s="93" t="s">
        <v>50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30"/>
    </row>
    <row r="119" spans="1:23" ht="48" customHeight="1">
      <c r="A119" s="55" t="s">
        <v>88</v>
      </c>
      <c r="B119" s="55"/>
      <c r="C119" s="15">
        <v>2020</v>
      </c>
      <c r="D119" s="15">
        <v>2025</v>
      </c>
      <c r="E119" s="13" t="s">
        <v>4</v>
      </c>
      <c r="F119" s="13" t="s">
        <v>4</v>
      </c>
      <c r="G119" s="13" t="s">
        <v>4</v>
      </c>
      <c r="H119" s="13" t="s">
        <v>4</v>
      </c>
      <c r="I119" s="13" t="s">
        <v>4</v>
      </c>
      <c r="J119" s="13" t="s">
        <v>4</v>
      </c>
      <c r="K119" s="13" t="s">
        <v>4</v>
      </c>
      <c r="L119" s="13" t="s">
        <v>4</v>
      </c>
      <c r="M119" s="13" t="s">
        <v>4</v>
      </c>
      <c r="N119" s="20" t="s">
        <v>4</v>
      </c>
      <c r="O119" s="20" t="s">
        <v>4</v>
      </c>
      <c r="P119" s="20" t="s">
        <v>4</v>
      </c>
      <c r="Q119" s="20" t="s">
        <v>4</v>
      </c>
      <c r="R119" s="20" t="s">
        <v>4</v>
      </c>
      <c r="S119" s="20" t="s">
        <v>4</v>
      </c>
      <c r="T119" s="20" t="s">
        <v>4</v>
      </c>
      <c r="U119" s="20" t="s">
        <v>4</v>
      </c>
      <c r="V119" s="20" t="s">
        <v>4</v>
      </c>
      <c r="W119" s="31"/>
    </row>
    <row r="120" spans="1:23" ht="30.75" customHeight="1">
      <c r="A120" s="87">
        <v>1</v>
      </c>
      <c r="B120" s="49" t="s">
        <v>89</v>
      </c>
      <c r="C120" s="52">
        <v>2020</v>
      </c>
      <c r="D120" s="52">
        <v>2025</v>
      </c>
      <c r="E120" s="55" t="s">
        <v>76</v>
      </c>
      <c r="F120" s="15" t="s">
        <v>5</v>
      </c>
      <c r="G120" s="32">
        <f>G125</f>
        <v>24560764.539999999</v>
      </c>
      <c r="H120" s="32">
        <f t="shared" ref="H120:M120" si="47">H125</f>
        <v>3237630.05</v>
      </c>
      <c r="I120" s="32">
        <f t="shared" si="47"/>
        <v>7766920.9100000001</v>
      </c>
      <c r="J120" s="32">
        <f t="shared" si="47"/>
        <v>5437147.1099999994</v>
      </c>
      <c r="K120" s="25">
        <f t="shared" si="47"/>
        <v>5688685.9399999995</v>
      </c>
      <c r="L120" s="32">
        <f t="shared" si="47"/>
        <v>0</v>
      </c>
      <c r="M120" s="32">
        <f t="shared" si="47"/>
        <v>2430380.5299999998</v>
      </c>
      <c r="N120" s="63" t="s">
        <v>4</v>
      </c>
      <c r="O120" s="63" t="s">
        <v>4</v>
      </c>
      <c r="P120" s="63" t="s">
        <v>4</v>
      </c>
      <c r="Q120" s="63" t="s">
        <v>4</v>
      </c>
      <c r="R120" s="63" t="s">
        <v>4</v>
      </c>
      <c r="S120" s="63" t="s">
        <v>4</v>
      </c>
      <c r="T120" s="63" t="s">
        <v>4</v>
      </c>
      <c r="U120" s="63" t="s">
        <v>4</v>
      </c>
      <c r="V120" s="63" t="s">
        <v>4</v>
      </c>
      <c r="W120" s="99"/>
    </row>
    <row r="121" spans="1:23" ht="25.5" customHeight="1">
      <c r="A121" s="87"/>
      <c r="B121" s="50"/>
      <c r="C121" s="53"/>
      <c r="D121" s="53"/>
      <c r="E121" s="55"/>
      <c r="F121" s="34" t="s">
        <v>46</v>
      </c>
      <c r="G121" s="32">
        <f t="shared" ref="G121:M121" si="48">G126</f>
        <v>10596754.65</v>
      </c>
      <c r="H121" s="32">
        <f t="shared" si="48"/>
        <v>2063444.3</v>
      </c>
      <c r="I121" s="32">
        <f t="shared" si="48"/>
        <v>1154445.05</v>
      </c>
      <c r="J121" s="32">
        <f t="shared" si="48"/>
        <v>2055917.4800000002</v>
      </c>
      <c r="K121" s="25">
        <f t="shared" si="48"/>
        <v>2892567.29</v>
      </c>
      <c r="L121" s="32">
        <f t="shared" si="48"/>
        <v>0</v>
      </c>
      <c r="M121" s="32">
        <f t="shared" si="48"/>
        <v>2430380.5299999998</v>
      </c>
      <c r="N121" s="63"/>
      <c r="O121" s="63"/>
      <c r="P121" s="63"/>
      <c r="Q121" s="63"/>
      <c r="R121" s="63"/>
      <c r="S121" s="63"/>
      <c r="T121" s="63"/>
      <c r="U121" s="63"/>
      <c r="V121" s="63"/>
      <c r="W121" s="99"/>
    </row>
    <row r="122" spans="1:23" ht="25.5" customHeight="1">
      <c r="A122" s="87"/>
      <c r="B122" s="50"/>
      <c r="C122" s="54"/>
      <c r="D122" s="54"/>
      <c r="E122" s="55"/>
      <c r="F122" s="34" t="s">
        <v>47</v>
      </c>
      <c r="G122" s="32">
        <f t="shared" ref="G122:M122" si="49">G127</f>
        <v>13964009.890000001</v>
      </c>
      <c r="H122" s="32">
        <f t="shared" si="49"/>
        <v>1174185.75</v>
      </c>
      <c r="I122" s="32">
        <f t="shared" si="49"/>
        <v>6612475.8600000003</v>
      </c>
      <c r="J122" s="32">
        <f>J127</f>
        <v>3381229.63</v>
      </c>
      <c r="K122" s="25">
        <f t="shared" si="49"/>
        <v>2796118.65</v>
      </c>
      <c r="L122" s="32">
        <f t="shared" si="49"/>
        <v>0</v>
      </c>
      <c r="M122" s="32">
        <f t="shared" si="49"/>
        <v>0</v>
      </c>
      <c r="N122" s="63"/>
      <c r="O122" s="63"/>
      <c r="P122" s="63"/>
      <c r="Q122" s="63"/>
      <c r="R122" s="63"/>
      <c r="S122" s="63"/>
      <c r="T122" s="63"/>
      <c r="U122" s="63"/>
      <c r="V122" s="63"/>
      <c r="W122" s="31"/>
    </row>
    <row r="123" spans="1:23" ht="16.5" hidden="1">
      <c r="A123" s="13"/>
      <c r="B123" s="50"/>
      <c r="C123" s="15"/>
      <c r="D123" s="15"/>
      <c r="E123" s="15"/>
      <c r="F123" s="34" t="s">
        <v>48</v>
      </c>
      <c r="G123" s="32">
        <f t="shared" ref="G123:M123" si="50">G128</f>
        <v>0</v>
      </c>
      <c r="H123" s="32">
        <f t="shared" si="50"/>
        <v>0</v>
      </c>
      <c r="I123" s="32">
        <f t="shared" si="50"/>
        <v>0</v>
      </c>
      <c r="J123" s="32">
        <f t="shared" si="50"/>
        <v>0</v>
      </c>
      <c r="K123" s="25">
        <f t="shared" si="50"/>
        <v>0</v>
      </c>
      <c r="L123" s="32">
        <f t="shared" si="50"/>
        <v>0</v>
      </c>
      <c r="M123" s="32">
        <f t="shared" si="50"/>
        <v>0</v>
      </c>
      <c r="N123" s="20"/>
      <c r="O123" s="20"/>
      <c r="P123" s="20"/>
      <c r="Q123" s="20"/>
      <c r="R123" s="20"/>
      <c r="S123" s="20"/>
      <c r="T123" s="20"/>
      <c r="U123" s="20"/>
      <c r="V123" s="20"/>
      <c r="W123" s="31"/>
    </row>
    <row r="124" spans="1:23" ht="16.5" hidden="1">
      <c r="A124" s="13"/>
      <c r="B124" s="51"/>
      <c r="C124" s="15"/>
      <c r="D124" s="15"/>
      <c r="E124" s="15"/>
      <c r="F124" s="34" t="s">
        <v>49</v>
      </c>
      <c r="G124" s="32">
        <f t="shared" ref="G124:M124" si="51">G129</f>
        <v>0</v>
      </c>
      <c r="H124" s="32">
        <f t="shared" si="51"/>
        <v>0</v>
      </c>
      <c r="I124" s="32">
        <f t="shared" si="51"/>
        <v>0</v>
      </c>
      <c r="J124" s="32">
        <f t="shared" si="51"/>
        <v>0</v>
      </c>
      <c r="K124" s="25">
        <f t="shared" si="51"/>
        <v>0</v>
      </c>
      <c r="L124" s="32">
        <f t="shared" si="51"/>
        <v>0</v>
      </c>
      <c r="M124" s="32">
        <f t="shared" si="51"/>
        <v>0</v>
      </c>
      <c r="N124" s="20"/>
      <c r="O124" s="20"/>
      <c r="P124" s="20"/>
      <c r="Q124" s="20"/>
      <c r="R124" s="20"/>
      <c r="S124" s="20"/>
      <c r="T124" s="20"/>
      <c r="U124" s="20"/>
      <c r="V124" s="20"/>
      <c r="W124" s="31"/>
    </row>
    <row r="125" spans="1:23" ht="30.75" customHeight="1">
      <c r="A125" s="48" t="s">
        <v>9</v>
      </c>
      <c r="B125" s="71" t="s">
        <v>87</v>
      </c>
      <c r="C125" s="52">
        <v>2020</v>
      </c>
      <c r="D125" s="52">
        <v>2025</v>
      </c>
      <c r="E125" s="55" t="s">
        <v>76</v>
      </c>
      <c r="F125" s="15" t="s">
        <v>5</v>
      </c>
      <c r="G125" s="33">
        <f>G130+G135+G150+G155+G160</f>
        <v>24560764.539999999</v>
      </c>
      <c r="H125" s="33">
        <f>H130+H135+H150+H155</f>
        <v>3237630.05</v>
      </c>
      <c r="I125" s="33">
        <f t="shared" ref="I125:J127" si="52">I130+I135+I150+I155+I160</f>
        <v>7766920.9100000001</v>
      </c>
      <c r="J125" s="33">
        <f t="shared" si="52"/>
        <v>5437147.1099999994</v>
      </c>
      <c r="K125" s="26">
        <f>K130+K135+K150+K155+K160</f>
        <v>5688685.9399999995</v>
      </c>
      <c r="L125" s="33">
        <f t="shared" ref="G125:M129" si="53">L130+L135+L150+L155</f>
        <v>0</v>
      </c>
      <c r="M125" s="33">
        <f t="shared" si="53"/>
        <v>2430380.5299999998</v>
      </c>
      <c r="N125" s="63" t="s">
        <v>4</v>
      </c>
      <c r="O125" s="63" t="s">
        <v>4</v>
      </c>
      <c r="P125" s="63" t="s">
        <v>4</v>
      </c>
      <c r="Q125" s="63" t="s">
        <v>4</v>
      </c>
      <c r="R125" s="63" t="s">
        <v>4</v>
      </c>
      <c r="S125" s="63" t="s">
        <v>4</v>
      </c>
      <c r="T125" s="63" t="s">
        <v>4</v>
      </c>
      <c r="U125" s="63" t="s">
        <v>4</v>
      </c>
      <c r="V125" s="63" t="s">
        <v>4</v>
      </c>
      <c r="W125" s="31"/>
    </row>
    <row r="126" spans="1:23" ht="30.75" customHeight="1">
      <c r="A126" s="48"/>
      <c r="B126" s="71"/>
      <c r="C126" s="53"/>
      <c r="D126" s="53"/>
      <c r="E126" s="55"/>
      <c r="F126" s="34" t="s">
        <v>46</v>
      </c>
      <c r="G126" s="33">
        <f>G131+G136+G151+G156+G161</f>
        <v>10596754.65</v>
      </c>
      <c r="H126" s="33">
        <f t="shared" si="53"/>
        <v>2063444.3</v>
      </c>
      <c r="I126" s="33">
        <f t="shared" si="52"/>
        <v>1154445.05</v>
      </c>
      <c r="J126" s="33">
        <f t="shared" si="52"/>
        <v>2055917.4800000002</v>
      </c>
      <c r="K126" s="26">
        <f>K131+K136+K151+K156+K161</f>
        <v>2892567.29</v>
      </c>
      <c r="L126" s="33">
        <f t="shared" si="53"/>
        <v>0</v>
      </c>
      <c r="M126" s="33">
        <f>M131+M136+M151+M156</f>
        <v>2430380.5299999998</v>
      </c>
      <c r="N126" s="63"/>
      <c r="O126" s="63"/>
      <c r="P126" s="63"/>
      <c r="Q126" s="63"/>
      <c r="R126" s="63"/>
      <c r="S126" s="63"/>
      <c r="T126" s="63"/>
      <c r="U126" s="63"/>
      <c r="V126" s="63"/>
      <c r="W126" s="31"/>
    </row>
    <row r="127" spans="1:23" ht="30.75" customHeight="1">
      <c r="A127" s="48"/>
      <c r="B127" s="71"/>
      <c r="C127" s="54"/>
      <c r="D127" s="54"/>
      <c r="E127" s="55"/>
      <c r="F127" s="34" t="s">
        <v>47</v>
      </c>
      <c r="G127" s="33">
        <f>G132+G137+G152+G157+G162</f>
        <v>13964009.890000001</v>
      </c>
      <c r="H127" s="33">
        <f t="shared" si="53"/>
        <v>1174185.75</v>
      </c>
      <c r="I127" s="33">
        <f t="shared" si="52"/>
        <v>6612475.8600000003</v>
      </c>
      <c r="J127" s="33">
        <f t="shared" si="52"/>
        <v>3381229.63</v>
      </c>
      <c r="K127" s="26">
        <f>K132+K137+K152+K157+K162</f>
        <v>2796118.65</v>
      </c>
      <c r="L127" s="33">
        <f t="shared" si="53"/>
        <v>0</v>
      </c>
      <c r="M127" s="33">
        <f t="shared" si="53"/>
        <v>0</v>
      </c>
      <c r="N127" s="63"/>
      <c r="O127" s="63"/>
      <c r="P127" s="63"/>
      <c r="Q127" s="63"/>
      <c r="R127" s="63"/>
      <c r="S127" s="63"/>
      <c r="T127" s="63"/>
      <c r="U127" s="63"/>
      <c r="V127" s="63"/>
      <c r="W127" s="31"/>
    </row>
    <row r="128" spans="1:23" ht="16.5" hidden="1">
      <c r="A128" s="1"/>
      <c r="B128" s="15"/>
      <c r="C128" s="2"/>
      <c r="D128" s="2"/>
      <c r="E128" s="2"/>
      <c r="F128" s="34" t="s">
        <v>48</v>
      </c>
      <c r="G128" s="33">
        <f t="shared" si="53"/>
        <v>0</v>
      </c>
      <c r="H128" s="33">
        <f t="shared" si="53"/>
        <v>0</v>
      </c>
      <c r="I128" s="33">
        <f t="shared" si="53"/>
        <v>0</v>
      </c>
      <c r="J128" s="33">
        <f t="shared" si="53"/>
        <v>0</v>
      </c>
      <c r="K128" s="26">
        <f t="shared" si="53"/>
        <v>0</v>
      </c>
      <c r="L128" s="33">
        <f t="shared" si="53"/>
        <v>0</v>
      </c>
      <c r="M128" s="33">
        <f t="shared" si="53"/>
        <v>0</v>
      </c>
      <c r="N128" s="19"/>
      <c r="O128" s="19"/>
      <c r="P128" s="19"/>
      <c r="Q128" s="19"/>
      <c r="R128" s="19"/>
      <c r="S128" s="19"/>
      <c r="T128" s="19"/>
      <c r="U128" s="19"/>
      <c r="V128" s="19"/>
      <c r="W128" s="31"/>
    </row>
    <row r="129" spans="1:24" ht="16.5" hidden="1">
      <c r="A129" s="1"/>
      <c r="B129" s="15"/>
      <c r="C129" s="2"/>
      <c r="D129" s="2"/>
      <c r="E129" s="2"/>
      <c r="F129" s="34" t="s">
        <v>49</v>
      </c>
      <c r="G129" s="33">
        <f t="shared" si="53"/>
        <v>0</v>
      </c>
      <c r="H129" s="33">
        <f t="shared" si="53"/>
        <v>0</v>
      </c>
      <c r="I129" s="33">
        <f t="shared" si="53"/>
        <v>0</v>
      </c>
      <c r="J129" s="33">
        <f t="shared" si="53"/>
        <v>0</v>
      </c>
      <c r="K129" s="26">
        <f t="shared" si="53"/>
        <v>0</v>
      </c>
      <c r="L129" s="33">
        <f t="shared" si="53"/>
        <v>0</v>
      </c>
      <c r="M129" s="33">
        <f t="shared" si="53"/>
        <v>0</v>
      </c>
      <c r="N129" s="19"/>
      <c r="O129" s="19"/>
      <c r="P129" s="19"/>
      <c r="Q129" s="19"/>
      <c r="R129" s="19"/>
      <c r="S129" s="19"/>
      <c r="T129" s="19"/>
      <c r="U129" s="19"/>
      <c r="V129" s="19"/>
      <c r="W129" s="31"/>
    </row>
    <row r="130" spans="1:24" ht="44.25" customHeight="1">
      <c r="A130" s="48" t="s">
        <v>37</v>
      </c>
      <c r="B130" s="71" t="s">
        <v>90</v>
      </c>
      <c r="C130" s="52">
        <v>2020</v>
      </c>
      <c r="D130" s="52">
        <v>2025</v>
      </c>
      <c r="E130" s="55" t="s">
        <v>76</v>
      </c>
      <c r="F130" s="15" t="s">
        <v>5</v>
      </c>
      <c r="G130" s="32">
        <f t="shared" ref="G130:M130" si="54">SUM(G131:G134)</f>
        <v>4584409.09</v>
      </c>
      <c r="H130" s="32">
        <f t="shared" si="54"/>
        <v>275400</v>
      </c>
      <c r="I130" s="32">
        <f t="shared" si="54"/>
        <v>401550.25</v>
      </c>
      <c r="J130" s="32">
        <f t="shared" si="54"/>
        <v>687855.16</v>
      </c>
      <c r="K130" s="25">
        <f t="shared" si="54"/>
        <v>789223.15</v>
      </c>
      <c r="L130" s="32">
        <f t="shared" si="54"/>
        <v>0</v>
      </c>
      <c r="M130" s="32">
        <f t="shared" si="54"/>
        <v>2430380.5299999998</v>
      </c>
      <c r="N130" s="44" t="s">
        <v>92</v>
      </c>
      <c r="O130" s="44" t="s">
        <v>60</v>
      </c>
      <c r="P130" s="44">
        <f>SUM(Q130:V132)</f>
        <v>400</v>
      </c>
      <c r="Q130" s="44">
        <v>100</v>
      </c>
      <c r="R130" s="45">
        <v>100</v>
      </c>
      <c r="S130" s="45">
        <v>100</v>
      </c>
      <c r="T130" s="45">
        <v>100</v>
      </c>
      <c r="U130" s="45" t="s">
        <v>81</v>
      </c>
      <c r="V130" s="45" t="s">
        <v>81</v>
      </c>
      <c r="W130" s="31"/>
    </row>
    <row r="131" spans="1:24" ht="44.25" customHeight="1">
      <c r="A131" s="48"/>
      <c r="B131" s="71"/>
      <c r="C131" s="53"/>
      <c r="D131" s="53"/>
      <c r="E131" s="55"/>
      <c r="F131" s="15" t="s">
        <v>3</v>
      </c>
      <c r="G131" s="32">
        <f>SUM(H131:M131)</f>
        <v>4584409.09</v>
      </c>
      <c r="H131" s="32">
        <f>80000+406600+27610.86-238810.86</f>
        <v>275400</v>
      </c>
      <c r="I131" s="32">
        <v>401550.25</v>
      </c>
      <c r="J131" s="32">
        <v>687855.16</v>
      </c>
      <c r="K131" s="25">
        <v>789223.15</v>
      </c>
      <c r="L131" s="32">
        <v>0</v>
      </c>
      <c r="M131" s="32">
        <v>2430380.5299999998</v>
      </c>
      <c r="N131" s="44"/>
      <c r="O131" s="44"/>
      <c r="P131" s="44"/>
      <c r="Q131" s="44"/>
      <c r="R131" s="46"/>
      <c r="S131" s="46"/>
      <c r="T131" s="46"/>
      <c r="U131" s="46"/>
      <c r="V131" s="46"/>
      <c r="W131" s="31"/>
    </row>
    <row r="132" spans="1:24" ht="26.25" customHeight="1">
      <c r="A132" s="48"/>
      <c r="B132" s="71"/>
      <c r="C132" s="54"/>
      <c r="D132" s="54"/>
      <c r="E132" s="55"/>
      <c r="F132" s="15" t="s">
        <v>2</v>
      </c>
      <c r="G132" s="32">
        <f>SUM(H132:M132)</f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44"/>
      <c r="O132" s="44"/>
      <c r="P132" s="44"/>
      <c r="Q132" s="44"/>
      <c r="R132" s="47"/>
      <c r="S132" s="47"/>
      <c r="T132" s="47"/>
      <c r="U132" s="47"/>
      <c r="V132" s="47"/>
      <c r="W132" s="31"/>
    </row>
    <row r="133" spans="1:24" hidden="1">
      <c r="A133" s="13"/>
      <c r="B133" s="15"/>
      <c r="C133" s="15"/>
      <c r="D133" s="15"/>
      <c r="E133" s="15"/>
      <c r="F133" s="15" t="s">
        <v>1</v>
      </c>
      <c r="G133" s="32">
        <f>SUM(H133:M133)</f>
        <v>0</v>
      </c>
      <c r="H133" s="32"/>
      <c r="I133" s="32"/>
      <c r="J133" s="32"/>
      <c r="K133" s="32"/>
      <c r="L133" s="32"/>
      <c r="M133" s="32"/>
      <c r="N133" s="19"/>
      <c r="O133" s="19"/>
      <c r="P133" s="19"/>
      <c r="Q133" s="19"/>
      <c r="R133" s="19"/>
      <c r="S133" s="19"/>
      <c r="T133" s="19"/>
      <c r="U133" s="19"/>
      <c r="V133" s="19"/>
      <c r="W133" s="31"/>
    </row>
    <row r="134" spans="1:24" hidden="1">
      <c r="A134" s="13"/>
      <c r="B134" s="15"/>
      <c r="C134" s="15"/>
      <c r="D134" s="15"/>
      <c r="E134" s="15"/>
      <c r="F134" s="15" t="s">
        <v>0</v>
      </c>
      <c r="G134" s="32">
        <f>SUM(H134:M134)</f>
        <v>0</v>
      </c>
      <c r="H134" s="32"/>
      <c r="I134" s="32"/>
      <c r="J134" s="32"/>
      <c r="K134" s="32"/>
      <c r="L134" s="32"/>
      <c r="M134" s="32"/>
      <c r="N134" s="19"/>
      <c r="O134" s="19"/>
      <c r="P134" s="19"/>
      <c r="Q134" s="19"/>
      <c r="R134" s="19"/>
      <c r="S134" s="19"/>
      <c r="T134" s="19"/>
      <c r="U134" s="19"/>
      <c r="V134" s="19"/>
      <c r="W134" s="31"/>
    </row>
    <row r="135" spans="1:24" ht="33" customHeight="1">
      <c r="A135" s="60" t="s">
        <v>8</v>
      </c>
      <c r="B135" s="49" t="s">
        <v>93</v>
      </c>
      <c r="C135" s="55">
        <v>2020</v>
      </c>
      <c r="D135" s="55">
        <v>2025</v>
      </c>
      <c r="E135" s="55" t="s">
        <v>76</v>
      </c>
      <c r="F135" s="15" t="s">
        <v>5</v>
      </c>
      <c r="G135" s="32">
        <f>SUM(G136:G139)</f>
        <v>0</v>
      </c>
      <c r="H135" s="32">
        <f t="shared" ref="H135:M135" si="55">SUM(H136:H139)</f>
        <v>0</v>
      </c>
      <c r="I135" s="32">
        <f t="shared" si="55"/>
        <v>0</v>
      </c>
      <c r="J135" s="32">
        <f t="shared" si="55"/>
        <v>0</v>
      </c>
      <c r="K135" s="32">
        <f t="shared" si="55"/>
        <v>0</v>
      </c>
      <c r="L135" s="32">
        <f t="shared" si="55"/>
        <v>0</v>
      </c>
      <c r="M135" s="32">
        <f t="shared" si="55"/>
        <v>0</v>
      </c>
      <c r="N135" s="44" t="s">
        <v>97</v>
      </c>
      <c r="O135" s="44" t="s">
        <v>96</v>
      </c>
      <c r="P135" s="44">
        <f>SUM(Q135:V137)</f>
        <v>48.989999999999995</v>
      </c>
      <c r="Q135" s="45" t="s">
        <v>81</v>
      </c>
      <c r="R135" s="45" t="s">
        <v>81</v>
      </c>
      <c r="S135" s="44" t="s">
        <v>81</v>
      </c>
      <c r="T135" s="44" t="s">
        <v>81</v>
      </c>
      <c r="U135" s="44">
        <v>23.65</v>
      </c>
      <c r="V135" s="44">
        <v>25.34</v>
      </c>
      <c r="W135" s="31"/>
    </row>
    <row r="136" spans="1:24" ht="31.5" customHeight="1">
      <c r="A136" s="61"/>
      <c r="B136" s="50"/>
      <c r="C136" s="55"/>
      <c r="D136" s="55"/>
      <c r="E136" s="55"/>
      <c r="F136" s="15" t="s">
        <v>3</v>
      </c>
      <c r="G136" s="32">
        <f>SUM(H136:M136)</f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44"/>
      <c r="O136" s="44"/>
      <c r="P136" s="44"/>
      <c r="Q136" s="46"/>
      <c r="R136" s="46"/>
      <c r="S136" s="44"/>
      <c r="T136" s="44"/>
      <c r="U136" s="44"/>
      <c r="V136" s="44"/>
      <c r="W136" s="31"/>
    </row>
    <row r="137" spans="1:24" ht="27.75" customHeight="1">
      <c r="A137" s="61"/>
      <c r="B137" s="51"/>
      <c r="C137" s="55"/>
      <c r="D137" s="55"/>
      <c r="E137" s="55"/>
      <c r="F137" s="15" t="s">
        <v>2</v>
      </c>
      <c r="G137" s="32">
        <f>SUM(H137:M137)</f>
        <v>0</v>
      </c>
      <c r="H137" s="32">
        <v>0</v>
      </c>
      <c r="I137" s="32">
        <v>0</v>
      </c>
      <c r="J137" s="32">
        <v>0</v>
      </c>
      <c r="K137" s="32">
        <v>0</v>
      </c>
      <c r="L137" s="32">
        <v>0</v>
      </c>
      <c r="M137" s="32">
        <v>0</v>
      </c>
      <c r="N137" s="44"/>
      <c r="O137" s="44"/>
      <c r="P137" s="44"/>
      <c r="Q137" s="47"/>
      <c r="R137" s="47"/>
      <c r="S137" s="44"/>
      <c r="T137" s="44"/>
      <c r="U137" s="44"/>
      <c r="V137" s="44"/>
      <c r="W137" s="31"/>
    </row>
    <row r="138" spans="1:24" ht="15.75" hidden="1" customHeight="1">
      <c r="A138" s="61"/>
      <c r="B138" s="15"/>
      <c r="C138" s="15"/>
      <c r="D138" s="15"/>
      <c r="E138" s="15"/>
      <c r="F138" s="15" t="s">
        <v>1</v>
      </c>
      <c r="G138" s="32">
        <f>SUM(H138:M138)</f>
        <v>0</v>
      </c>
      <c r="H138" s="32"/>
      <c r="I138" s="32"/>
      <c r="J138" s="32"/>
      <c r="K138" s="32"/>
      <c r="L138" s="32"/>
      <c r="M138" s="32"/>
      <c r="N138" s="19"/>
      <c r="O138" s="19"/>
      <c r="P138" s="19"/>
      <c r="Q138" s="19"/>
      <c r="R138" s="19"/>
      <c r="S138" s="19"/>
      <c r="T138" s="19"/>
      <c r="U138" s="19"/>
      <c r="V138" s="19"/>
      <c r="W138" s="31"/>
    </row>
    <row r="139" spans="1:24" ht="15.75" hidden="1" customHeight="1">
      <c r="A139" s="61"/>
      <c r="B139" s="15"/>
      <c r="C139" s="15"/>
      <c r="D139" s="15"/>
      <c r="E139" s="15"/>
      <c r="F139" s="15" t="s">
        <v>0</v>
      </c>
      <c r="G139" s="32">
        <f>SUM(H139:M139)</f>
        <v>0</v>
      </c>
      <c r="H139" s="32"/>
      <c r="I139" s="32"/>
      <c r="J139" s="32"/>
      <c r="K139" s="32"/>
      <c r="L139" s="32"/>
      <c r="M139" s="32"/>
      <c r="N139" s="19"/>
      <c r="O139" s="19"/>
      <c r="P139" s="19"/>
      <c r="Q139" s="19"/>
      <c r="R139" s="19"/>
      <c r="S139" s="19"/>
      <c r="T139" s="19"/>
      <c r="U139" s="19"/>
      <c r="V139" s="19"/>
      <c r="W139" s="31"/>
    </row>
    <row r="140" spans="1:24" s="40" customFormat="1" ht="33" customHeight="1">
      <c r="A140" s="61"/>
      <c r="B140" s="79" t="s">
        <v>99</v>
      </c>
      <c r="C140" s="55">
        <v>2020</v>
      </c>
      <c r="D140" s="55">
        <v>2025</v>
      </c>
      <c r="E140" s="55" t="s">
        <v>76</v>
      </c>
      <c r="F140" s="38" t="s">
        <v>100</v>
      </c>
      <c r="G140" s="32">
        <f>SUM(G141:G144)</f>
        <v>0</v>
      </c>
      <c r="H140" s="32">
        <f t="shared" ref="H140:M140" si="56">H141+H142</f>
        <v>0</v>
      </c>
      <c r="I140" s="32">
        <f t="shared" si="56"/>
        <v>0</v>
      </c>
      <c r="J140" s="32">
        <f t="shared" si="56"/>
        <v>0</v>
      </c>
      <c r="K140" s="32">
        <f t="shared" si="56"/>
        <v>0</v>
      </c>
      <c r="L140" s="32">
        <f t="shared" si="56"/>
        <v>0</v>
      </c>
      <c r="M140" s="32">
        <f t="shared" si="56"/>
        <v>0</v>
      </c>
      <c r="N140" s="82" t="s">
        <v>81</v>
      </c>
      <c r="O140" s="45" t="s">
        <v>81</v>
      </c>
      <c r="P140" s="45" t="s">
        <v>81</v>
      </c>
      <c r="Q140" s="45" t="s">
        <v>81</v>
      </c>
      <c r="R140" s="45" t="s">
        <v>81</v>
      </c>
      <c r="S140" s="45" t="s">
        <v>81</v>
      </c>
      <c r="T140" s="45" t="s">
        <v>81</v>
      </c>
      <c r="U140" s="45" t="s">
        <v>81</v>
      </c>
      <c r="V140" s="45" t="s">
        <v>81</v>
      </c>
      <c r="W140" s="39"/>
      <c r="X140" s="39"/>
    </row>
    <row r="141" spans="1:24" s="40" customFormat="1" ht="31.5" customHeight="1">
      <c r="A141" s="61"/>
      <c r="B141" s="80"/>
      <c r="C141" s="55"/>
      <c r="D141" s="55"/>
      <c r="E141" s="55"/>
      <c r="F141" s="41" t="s">
        <v>101</v>
      </c>
      <c r="G141" s="32">
        <f>SUM(H141:M141)</f>
        <v>0</v>
      </c>
      <c r="H141" s="32">
        <v>0</v>
      </c>
      <c r="I141" s="32">
        <v>0</v>
      </c>
      <c r="J141" s="32">
        <v>0</v>
      </c>
      <c r="K141" s="32">
        <v>0</v>
      </c>
      <c r="L141" s="32">
        <v>0</v>
      </c>
      <c r="M141" s="32">
        <v>0</v>
      </c>
      <c r="N141" s="83"/>
      <c r="O141" s="46"/>
      <c r="P141" s="46"/>
      <c r="Q141" s="46"/>
      <c r="R141" s="46"/>
      <c r="S141" s="46"/>
      <c r="T141" s="46"/>
      <c r="U141" s="46"/>
      <c r="V141" s="46"/>
      <c r="W141" s="39"/>
      <c r="X141" s="39"/>
    </row>
    <row r="142" spans="1:24" s="40" customFormat="1" ht="27" customHeight="1">
      <c r="A142" s="61"/>
      <c r="B142" s="81"/>
      <c r="C142" s="55"/>
      <c r="D142" s="55"/>
      <c r="E142" s="55"/>
      <c r="F142" s="42" t="s">
        <v>102</v>
      </c>
      <c r="G142" s="32">
        <f>SUM(H142:M142)</f>
        <v>0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84"/>
      <c r="O142" s="47"/>
      <c r="P142" s="47"/>
      <c r="Q142" s="47"/>
      <c r="R142" s="47"/>
      <c r="S142" s="47"/>
      <c r="T142" s="47"/>
      <c r="U142" s="47"/>
      <c r="V142" s="47"/>
      <c r="W142" s="39"/>
      <c r="X142" s="39"/>
    </row>
    <row r="143" spans="1:24" ht="15.75" hidden="1" customHeight="1">
      <c r="A143" s="61"/>
      <c r="B143" s="21"/>
      <c r="C143" s="15"/>
      <c r="D143" s="15"/>
      <c r="E143" s="15"/>
      <c r="F143" s="15" t="s">
        <v>1</v>
      </c>
      <c r="G143" s="32">
        <f>SUM(H143:M143)</f>
        <v>0</v>
      </c>
      <c r="H143" s="32"/>
      <c r="I143" s="32"/>
      <c r="J143" s="32"/>
      <c r="K143" s="32"/>
      <c r="L143" s="32"/>
      <c r="M143" s="32"/>
      <c r="N143" s="19"/>
      <c r="O143" s="19"/>
      <c r="P143" s="19"/>
      <c r="Q143" s="19"/>
      <c r="R143" s="19"/>
      <c r="S143" s="19"/>
      <c r="T143" s="19"/>
      <c r="U143" s="19"/>
      <c r="V143" s="19"/>
      <c r="W143" s="31"/>
    </row>
    <row r="144" spans="1:24" ht="15.75" hidden="1" customHeight="1">
      <c r="A144" s="61"/>
      <c r="B144" s="21"/>
      <c r="C144" s="15"/>
      <c r="D144" s="15"/>
      <c r="E144" s="15"/>
      <c r="F144" s="15" t="s">
        <v>0</v>
      </c>
      <c r="G144" s="32">
        <f>SUM(H144:M144)</f>
        <v>0</v>
      </c>
      <c r="H144" s="32"/>
      <c r="I144" s="32"/>
      <c r="J144" s="32"/>
      <c r="K144" s="32"/>
      <c r="L144" s="32"/>
      <c r="M144" s="32"/>
      <c r="N144" s="19"/>
      <c r="O144" s="19"/>
      <c r="P144" s="19"/>
      <c r="Q144" s="19"/>
      <c r="R144" s="19"/>
      <c r="S144" s="19"/>
      <c r="T144" s="19"/>
      <c r="U144" s="19"/>
      <c r="V144" s="19"/>
      <c r="W144" s="31"/>
    </row>
    <row r="145" spans="1:24" s="40" customFormat="1" ht="33.75" customHeight="1">
      <c r="A145" s="61"/>
      <c r="B145" s="79" t="s">
        <v>103</v>
      </c>
      <c r="C145" s="55">
        <v>2020</v>
      </c>
      <c r="D145" s="55">
        <v>2025</v>
      </c>
      <c r="E145" s="55" t="s">
        <v>76</v>
      </c>
      <c r="F145" s="38" t="s">
        <v>100</v>
      </c>
      <c r="G145" s="32">
        <f>SUM(G146:G149)</f>
        <v>0</v>
      </c>
      <c r="H145" s="32">
        <f t="shared" ref="H145:M145" si="57">H146+H147</f>
        <v>0</v>
      </c>
      <c r="I145" s="32">
        <f t="shared" si="57"/>
        <v>0</v>
      </c>
      <c r="J145" s="32">
        <f t="shared" si="57"/>
        <v>0</v>
      </c>
      <c r="K145" s="32">
        <f t="shared" si="57"/>
        <v>0</v>
      </c>
      <c r="L145" s="32">
        <f t="shared" si="57"/>
        <v>0</v>
      </c>
      <c r="M145" s="32">
        <f t="shared" si="57"/>
        <v>0</v>
      </c>
      <c r="N145" s="82" t="s">
        <v>81</v>
      </c>
      <c r="O145" s="45" t="s">
        <v>81</v>
      </c>
      <c r="P145" s="45" t="s">
        <v>81</v>
      </c>
      <c r="Q145" s="45" t="s">
        <v>81</v>
      </c>
      <c r="R145" s="45" t="s">
        <v>81</v>
      </c>
      <c r="S145" s="45" t="s">
        <v>81</v>
      </c>
      <c r="T145" s="45" t="s">
        <v>81</v>
      </c>
      <c r="U145" s="45" t="s">
        <v>81</v>
      </c>
      <c r="V145" s="45" t="s">
        <v>81</v>
      </c>
      <c r="W145" s="39"/>
      <c r="X145" s="39"/>
    </row>
    <row r="146" spans="1:24" s="40" customFormat="1" ht="31.5" customHeight="1">
      <c r="A146" s="61"/>
      <c r="B146" s="80"/>
      <c r="C146" s="55"/>
      <c r="D146" s="55"/>
      <c r="E146" s="55"/>
      <c r="F146" s="41" t="s">
        <v>101</v>
      </c>
      <c r="G146" s="32">
        <f>SUM(H146:M146)</f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</v>
      </c>
      <c r="M146" s="32">
        <v>0</v>
      </c>
      <c r="N146" s="83"/>
      <c r="O146" s="46"/>
      <c r="P146" s="46"/>
      <c r="Q146" s="46"/>
      <c r="R146" s="46"/>
      <c r="S146" s="46"/>
      <c r="T146" s="46"/>
      <c r="U146" s="46"/>
      <c r="V146" s="46"/>
      <c r="W146" s="39"/>
      <c r="X146" s="39"/>
    </row>
    <row r="147" spans="1:24" s="40" customFormat="1" ht="31.5" customHeight="1">
      <c r="A147" s="62"/>
      <c r="B147" s="81"/>
      <c r="C147" s="55"/>
      <c r="D147" s="55"/>
      <c r="E147" s="55"/>
      <c r="F147" s="42" t="s">
        <v>102</v>
      </c>
      <c r="G147" s="32">
        <f>SUM(H147:M147)</f>
        <v>0</v>
      </c>
      <c r="H147" s="32">
        <v>0</v>
      </c>
      <c r="I147" s="32">
        <v>0</v>
      </c>
      <c r="J147" s="32">
        <v>0</v>
      </c>
      <c r="K147" s="32">
        <v>0</v>
      </c>
      <c r="L147" s="32">
        <v>0</v>
      </c>
      <c r="M147" s="32">
        <v>0</v>
      </c>
      <c r="N147" s="84"/>
      <c r="O147" s="47"/>
      <c r="P147" s="47"/>
      <c r="Q147" s="47"/>
      <c r="R147" s="47"/>
      <c r="S147" s="47"/>
      <c r="T147" s="47"/>
      <c r="U147" s="47"/>
      <c r="V147" s="47"/>
      <c r="W147" s="39"/>
      <c r="X147" s="39"/>
    </row>
    <row r="148" spans="1:24" hidden="1">
      <c r="A148" s="13"/>
      <c r="B148" s="15"/>
      <c r="C148" s="15"/>
      <c r="D148" s="15"/>
      <c r="E148" s="15"/>
      <c r="F148" s="15" t="s">
        <v>1</v>
      </c>
      <c r="G148" s="32">
        <f>SUM(H148:M148)</f>
        <v>0</v>
      </c>
      <c r="H148" s="32"/>
      <c r="I148" s="32"/>
      <c r="J148" s="32"/>
      <c r="K148" s="32"/>
      <c r="L148" s="32"/>
      <c r="M148" s="32"/>
      <c r="N148" s="19"/>
      <c r="O148" s="19"/>
      <c r="P148" s="19"/>
      <c r="Q148" s="19"/>
      <c r="R148" s="19"/>
      <c r="S148" s="19"/>
      <c r="T148" s="19"/>
      <c r="U148" s="19"/>
      <c r="V148" s="19"/>
      <c r="W148" s="31"/>
    </row>
    <row r="149" spans="1:24" hidden="1">
      <c r="A149" s="13"/>
      <c r="B149" s="15"/>
      <c r="C149" s="15"/>
      <c r="D149" s="15"/>
      <c r="E149" s="15"/>
      <c r="F149" s="15" t="s">
        <v>0</v>
      </c>
      <c r="G149" s="32">
        <f>SUM(H149:M149)</f>
        <v>0</v>
      </c>
      <c r="H149" s="32"/>
      <c r="I149" s="32"/>
      <c r="J149" s="32"/>
      <c r="K149" s="32"/>
      <c r="L149" s="32"/>
      <c r="M149" s="32"/>
      <c r="N149" s="19"/>
      <c r="O149" s="19"/>
      <c r="P149" s="19"/>
      <c r="Q149" s="19"/>
      <c r="R149" s="19"/>
      <c r="S149" s="19"/>
      <c r="T149" s="19"/>
      <c r="U149" s="19"/>
      <c r="V149" s="19"/>
      <c r="W149" s="31"/>
    </row>
    <row r="150" spans="1:24" ht="29.25" customHeight="1">
      <c r="A150" s="48" t="s">
        <v>38</v>
      </c>
      <c r="B150" s="49" t="s">
        <v>107</v>
      </c>
      <c r="C150" s="55">
        <v>2020</v>
      </c>
      <c r="D150" s="55">
        <v>2025</v>
      </c>
      <c r="E150" s="55" t="s">
        <v>76</v>
      </c>
      <c r="F150" s="15" t="s">
        <v>5</v>
      </c>
      <c r="G150" s="32">
        <f t="shared" ref="G150:M150" si="58">SUM(G151:G154)</f>
        <v>5905197.8999999994</v>
      </c>
      <c r="H150" s="32">
        <f t="shared" si="58"/>
        <v>2277868.75</v>
      </c>
      <c r="I150" s="32">
        <f t="shared" si="58"/>
        <v>104869.75</v>
      </c>
      <c r="J150" s="32">
        <f t="shared" si="58"/>
        <v>1486799.15</v>
      </c>
      <c r="K150" s="25">
        <f t="shared" si="58"/>
        <v>2035660.25</v>
      </c>
      <c r="L150" s="32">
        <f t="shared" si="58"/>
        <v>0</v>
      </c>
      <c r="M150" s="32">
        <f t="shared" si="58"/>
        <v>0</v>
      </c>
      <c r="N150" s="72" t="s">
        <v>108</v>
      </c>
      <c r="O150" s="22" t="s">
        <v>61</v>
      </c>
      <c r="P150" s="22">
        <f>SUM(Q150:V150)</f>
        <v>109</v>
      </c>
      <c r="Q150" s="22">
        <v>50</v>
      </c>
      <c r="R150" s="22">
        <v>10</v>
      </c>
      <c r="S150" s="22">
        <v>24</v>
      </c>
      <c r="T150" s="22">
        <v>25</v>
      </c>
      <c r="U150" s="22" t="s">
        <v>81</v>
      </c>
      <c r="V150" s="22" t="s">
        <v>81</v>
      </c>
      <c r="W150" s="31"/>
    </row>
    <row r="151" spans="1:24" ht="29.25" customHeight="1">
      <c r="A151" s="48"/>
      <c r="B151" s="50"/>
      <c r="C151" s="55"/>
      <c r="D151" s="55"/>
      <c r="E151" s="55"/>
      <c r="F151" s="15" t="s">
        <v>3</v>
      </c>
      <c r="G151" s="32">
        <f>SUM(H151:M151)</f>
        <v>2533657.5099999998</v>
      </c>
      <c r="H151" s="32">
        <f>100+150000+525000+500000+1958.92-73375.92</f>
        <v>1103683</v>
      </c>
      <c r="I151" s="32">
        <v>104869.75</v>
      </c>
      <c r="J151" s="32">
        <v>894260.75</v>
      </c>
      <c r="K151" s="25">
        <v>430844.01</v>
      </c>
      <c r="L151" s="32">
        <v>0</v>
      </c>
      <c r="M151" s="32">
        <v>0</v>
      </c>
      <c r="N151" s="74"/>
      <c r="O151" s="24"/>
      <c r="P151" s="23"/>
      <c r="Q151" s="24"/>
      <c r="R151" s="24"/>
      <c r="S151" s="24"/>
      <c r="T151" s="24"/>
      <c r="U151" s="24"/>
      <c r="V151" s="24"/>
      <c r="W151" s="31"/>
    </row>
    <row r="152" spans="1:24" ht="58.5" customHeight="1">
      <c r="A152" s="48"/>
      <c r="B152" s="51"/>
      <c r="C152" s="55"/>
      <c r="D152" s="55"/>
      <c r="E152" s="55"/>
      <c r="F152" s="15" t="s">
        <v>2</v>
      </c>
      <c r="G152" s="32">
        <f>SUM(H152:M152)</f>
        <v>3371540.3899999997</v>
      </c>
      <c r="H152" s="32">
        <f>1501000-326814.25</f>
        <v>1174185.75</v>
      </c>
      <c r="I152" s="32">
        <v>0</v>
      </c>
      <c r="J152" s="32">
        <v>592538.4</v>
      </c>
      <c r="K152" s="25">
        <v>1604816.24</v>
      </c>
      <c r="L152" s="32">
        <v>0</v>
      </c>
      <c r="M152" s="32">
        <v>0</v>
      </c>
      <c r="N152" s="19" t="s">
        <v>109</v>
      </c>
      <c r="O152" s="24" t="s">
        <v>60</v>
      </c>
      <c r="P152" s="22">
        <f>SUM(Q152:V152)</f>
        <v>400</v>
      </c>
      <c r="Q152" s="19">
        <v>100</v>
      </c>
      <c r="R152" s="19">
        <v>100</v>
      </c>
      <c r="S152" s="19">
        <v>100</v>
      </c>
      <c r="T152" s="19">
        <v>100</v>
      </c>
      <c r="U152" s="19" t="s">
        <v>81</v>
      </c>
      <c r="V152" s="19" t="s">
        <v>81</v>
      </c>
      <c r="W152" s="31"/>
    </row>
    <row r="153" spans="1:24" ht="16.5" hidden="1">
      <c r="A153" s="13"/>
      <c r="B153" s="15"/>
      <c r="C153" s="15"/>
      <c r="D153" s="15"/>
      <c r="E153" s="15"/>
      <c r="F153" s="15" t="s">
        <v>1</v>
      </c>
      <c r="G153" s="32">
        <f>SUM(H153:M153)</f>
        <v>0</v>
      </c>
      <c r="H153" s="32"/>
      <c r="I153" s="32"/>
      <c r="J153" s="32"/>
      <c r="K153" s="25"/>
      <c r="L153" s="32"/>
      <c r="M153" s="32"/>
      <c r="N153" s="19"/>
      <c r="O153" s="19"/>
      <c r="P153" s="19"/>
      <c r="Q153" s="19"/>
      <c r="R153" s="19"/>
      <c r="S153" s="19"/>
      <c r="T153" s="19"/>
      <c r="U153" s="19"/>
      <c r="V153" s="19"/>
      <c r="W153" s="31"/>
    </row>
    <row r="154" spans="1:24" ht="16.5" hidden="1">
      <c r="A154" s="13"/>
      <c r="B154" s="15"/>
      <c r="C154" s="15"/>
      <c r="D154" s="15"/>
      <c r="E154" s="15"/>
      <c r="F154" s="15" t="s">
        <v>0</v>
      </c>
      <c r="G154" s="32">
        <f>SUM(H154:M154)</f>
        <v>0</v>
      </c>
      <c r="H154" s="32"/>
      <c r="I154" s="32"/>
      <c r="J154" s="32"/>
      <c r="K154" s="25"/>
      <c r="L154" s="32"/>
      <c r="M154" s="32"/>
      <c r="N154" s="19"/>
      <c r="O154" s="19"/>
      <c r="P154" s="19"/>
      <c r="Q154" s="19"/>
      <c r="R154" s="19"/>
      <c r="S154" s="19"/>
      <c r="T154" s="19"/>
      <c r="U154" s="19"/>
      <c r="V154" s="19"/>
      <c r="W154" s="31"/>
    </row>
    <row r="155" spans="1:24" ht="51.75" customHeight="1">
      <c r="A155" s="48" t="s">
        <v>94</v>
      </c>
      <c r="B155" s="49" t="s">
        <v>95</v>
      </c>
      <c r="C155" s="52">
        <v>2020</v>
      </c>
      <c r="D155" s="52">
        <v>2025</v>
      </c>
      <c r="E155" s="55" t="s">
        <v>76</v>
      </c>
      <c r="F155" s="15" t="s">
        <v>5</v>
      </c>
      <c r="G155" s="32">
        <f t="shared" ref="G155:M155" si="59">SUM(G156:G159)</f>
        <v>2013361.3</v>
      </c>
      <c r="H155" s="32">
        <f t="shared" si="59"/>
        <v>684361.3</v>
      </c>
      <c r="I155" s="32">
        <f t="shared" si="59"/>
        <v>300000</v>
      </c>
      <c r="J155" s="32">
        <f t="shared" si="59"/>
        <v>250000</v>
      </c>
      <c r="K155" s="25">
        <f t="shared" si="59"/>
        <v>779000</v>
      </c>
      <c r="L155" s="32">
        <f t="shared" si="59"/>
        <v>0</v>
      </c>
      <c r="M155" s="32">
        <f t="shared" si="59"/>
        <v>0</v>
      </c>
      <c r="N155" s="44" t="s">
        <v>92</v>
      </c>
      <c r="O155" s="44" t="s">
        <v>60</v>
      </c>
      <c r="P155" s="44">
        <f>SUM(Q155:V157)</f>
        <v>400</v>
      </c>
      <c r="Q155" s="45">
        <v>100</v>
      </c>
      <c r="R155" s="44">
        <v>100</v>
      </c>
      <c r="S155" s="44">
        <v>100</v>
      </c>
      <c r="T155" s="44">
        <v>100</v>
      </c>
      <c r="U155" s="44" t="s">
        <v>81</v>
      </c>
      <c r="V155" s="44" t="s">
        <v>81</v>
      </c>
      <c r="W155" s="31"/>
    </row>
    <row r="156" spans="1:24" ht="48" customHeight="1">
      <c r="A156" s="48"/>
      <c r="B156" s="50"/>
      <c r="C156" s="53"/>
      <c r="D156" s="53"/>
      <c r="E156" s="55"/>
      <c r="F156" s="15" t="s">
        <v>3</v>
      </c>
      <c r="G156" s="32">
        <f>SUM(H156:M156)</f>
        <v>2013361.3</v>
      </c>
      <c r="H156" s="32">
        <v>684361.3</v>
      </c>
      <c r="I156" s="32">
        <v>300000</v>
      </c>
      <c r="J156" s="32">
        <v>250000</v>
      </c>
      <c r="K156" s="25">
        <v>779000</v>
      </c>
      <c r="L156" s="32">
        <v>0</v>
      </c>
      <c r="M156" s="32">
        <v>0</v>
      </c>
      <c r="N156" s="44"/>
      <c r="O156" s="44"/>
      <c r="P156" s="44"/>
      <c r="Q156" s="46"/>
      <c r="R156" s="44"/>
      <c r="S156" s="44"/>
      <c r="T156" s="44"/>
      <c r="U156" s="44"/>
      <c r="V156" s="44"/>
      <c r="W156" s="31"/>
    </row>
    <row r="157" spans="1:24" ht="33.75" customHeight="1">
      <c r="A157" s="48"/>
      <c r="B157" s="51"/>
      <c r="C157" s="54"/>
      <c r="D157" s="54"/>
      <c r="E157" s="55"/>
      <c r="F157" s="15" t="s">
        <v>2</v>
      </c>
      <c r="G157" s="32">
        <f>SUM(H157:M157)</f>
        <v>0</v>
      </c>
      <c r="H157" s="32">
        <v>0</v>
      </c>
      <c r="I157" s="32">
        <v>0</v>
      </c>
      <c r="J157" s="32">
        <v>0</v>
      </c>
      <c r="K157" s="25">
        <v>0</v>
      </c>
      <c r="L157" s="32">
        <v>0</v>
      </c>
      <c r="M157" s="32">
        <v>0</v>
      </c>
      <c r="N157" s="44"/>
      <c r="O157" s="44"/>
      <c r="P157" s="44"/>
      <c r="Q157" s="47"/>
      <c r="R157" s="44"/>
      <c r="S157" s="44"/>
      <c r="T157" s="44"/>
      <c r="U157" s="44"/>
      <c r="V157" s="44"/>
      <c r="W157" s="31"/>
    </row>
    <row r="158" spans="1:24" ht="0.75" hidden="1" customHeight="1">
      <c r="A158" s="13"/>
      <c r="B158" s="15"/>
      <c r="C158" s="15"/>
      <c r="D158" s="15"/>
      <c r="E158" s="15"/>
      <c r="F158" s="15" t="s">
        <v>1</v>
      </c>
      <c r="G158" s="32">
        <f>SUM(H158:M158)</f>
        <v>0</v>
      </c>
      <c r="H158" s="32"/>
      <c r="I158" s="32"/>
      <c r="J158" s="32"/>
      <c r="K158" s="25"/>
      <c r="L158" s="32"/>
      <c r="M158" s="32"/>
      <c r="N158" s="19"/>
      <c r="O158" s="19"/>
      <c r="P158" s="19"/>
      <c r="Q158" s="19"/>
      <c r="R158" s="19"/>
      <c r="S158" s="19"/>
      <c r="T158" s="19"/>
      <c r="U158" s="19"/>
      <c r="V158" s="19"/>
      <c r="W158" s="31"/>
    </row>
    <row r="159" spans="1:24" ht="21" hidden="1" customHeight="1">
      <c r="A159" s="13"/>
      <c r="B159" s="15"/>
      <c r="C159" s="15"/>
      <c r="D159" s="15"/>
      <c r="E159" s="15"/>
      <c r="F159" s="15" t="s">
        <v>0</v>
      </c>
      <c r="G159" s="32">
        <f>SUM(H159:M159)</f>
        <v>0</v>
      </c>
      <c r="H159" s="32"/>
      <c r="I159" s="32"/>
      <c r="J159" s="32"/>
      <c r="K159" s="25"/>
      <c r="L159" s="32"/>
      <c r="M159" s="32"/>
      <c r="N159" s="19"/>
      <c r="O159" s="19"/>
      <c r="P159" s="19"/>
      <c r="Q159" s="19"/>
      <c r="R159" s="19"/>
      <c r="S159" s="19"/>
      <c r="T159" s="19"/>
      <c r="U159" s="19"/>
      <c r="V159" s="19"/>
      <c r="W159" s="31"/>
    </row>
    <row r="160" spans="1:24" ht="39" customHeight="1">
      <c r="A160" s="48" t="s">
        <v>113</v>
      </c>
      <c r="B160" s="49" t="s">
        <v>112</v>
      </c>
      <c r="C160" s="52">
        <v>2020</v>
      </c>
      <c r="D160" s="52">
        <v>2025</v>
      </c>
      <c r="E160" s="55" t="s">
        <v>76</v>
      </c>
      <c r="F160" s="15" t="s">
        <v>5</v>
      </c>
      <c r="G160" s="32">
        <f>SUM(G161:G164)</f>
        <v>12057796.25</v>
      </c>
      <c r="H160" s="32">
        <f t="shared" ref="H160:M160" si="60">SUM(H161:H164)</f>
        <v>0</v>
      </c>
      <c r="I160" s="32">
        <f t="shared" si="60"/>
        <v>6960500.9100000001</v>
      </c>
      <c r="J160" s="32">
        <f t="shared" si="60"/>
        <v>3012492.8</v>
      </c>
      <c r="K160" s="25">
        <f t="shared" si="60"/>
        <v>2084802.54</v>
      </c>
      <c r="L160" s="32">
        <f t="shared" si="60"/>
        <v>0</v>
      </c>
      <c r="M160" s="32">
        <f t="shared" si="60"/>
        <v>0</v>
      </c>
      <c r="N160" s="44" t="s">
        <v>114</v>
      </c>
      <c r="O160" s="44" t="s">
        <v>61</v>
      </c>
      <c r="P160" s="44">
        <f>SUM(Q160:V162)</f>
        <v>3</v>
      </c>
      <c r="Q160" s="45" t="s">
        <v>81</v>
      </c>
      <c r="R160" s="44">
        <v>1</v>
      </c>
      <c r="S160" s="44">
        <v>1</v>
      </c>
      <c r="T160" s="44">
        <v>1</v>
      </c>
      <c r="U160" s="44" t="s">
        <v>81</v>
      </c>
      <c r="V160" s="44" t="s">
        <v>81</v>
      </c>
      <c r="W160" s="31"/>
    </row>
    <row r="161" spans="1:23" ht="30" customHeight="1">
      <c r="A161" s="48"/>
      <c r="B161" s="50"/>
      <c r="C161" s="53"/>
      <c r="D161" s="53"/>
      <c r="E161" s="55"/>
      <c r="F161" s="15" t="s">
        <v>3</v>
      </c>
      <c r="G161" s="32">
        <f>SUM(H161:M161)</f>
        <v>1465326.75</v>
      </c>
      <c r="H161" s="32">
        <v>0</v>
      </c>
      <c r="I161" s="32">
        <v>348025.05</v>
      </c>
      <c r="J161" s="32">
        <v>223801.57</v>
      </c>
      <c r="K161" s="25">
        <v>893500.13</v>
      </c>
      <c r="L161" s="32">
        <v>0</v>
      </c>
      <c r="M161" s="32">
        <v>0</v>
      </c>
      <c r="N161" s="44"/>
      <c r="O161" s="44"/>
      <c r="P161" s="44"/>
      <c r="Q161" s="46"/>
      <c r="R161" s="44"/>
      <c r="S161" s="44"/>
      <c r="T161" s="44"/>
      <c r="U161" s="44"/>
      <c r="V161" s="44"/>
      <c r="W161" s="31"/>
    </row>
    <row r="162" spans="1:23" ht="24" customHeight="1">
      <c r="A162" s="48"/>
      <c r="B162" s="51"/>
      <c r="C162" s="54"/>
      <c r="D162" s="54"/>
      <c r="E162" s="55"/>
      <c r="F162" s="15" t="s">
        <v>2</v>
      </c>
      <c r="G162" s="32">
        <f>SUM(H162:M162)</f>
        <v>10592469.5</v>
      </c>
      <c r="H162" s="32">
        <v>0</v>
      </c>
      <c r="I162" s="32">
        <v>6612475.8600000003</v>
      </c>
      <c r="J162" s="32">
        <v>2788691.23</v>
      </c>
      <c r="K162" s="25">
        <v>1191302.4099999999</v>
      </c>
      <c r="L162" s="32">
        <v>0</v>
      </c>
      <c r="M162" s="32">
        <v>0</v>
      </c>
      <c r="N162" s="44"/>
      <c r="O162" s="44"/>
      <c r="P162" s="44"/>
      <c r="Q162" s="47"/>
      <c r="R162" s="44"/>
      <c r="S162" s="44"/>
      <c r="T162" s="44"/>
      <c r="U162" s="44"/>
      <c r="V162" s="44"/>
      <c r="W162" s="31"/>
    </row>
    <row r="163" spans="1:23" ht="0.75" hidden="1" customHeight="1">
      <c r="A163" s="13"/>
      <c r="B163" s="15"/>
      <c r="C163" s="15"/>
      <c r="D163" s="15"/>
      <c r="E163" s="15"/>
      <c r="F163" s="15" t="s">
        <v>1</v>
      </c>
      <c r="G163" s="32">
        <f>SUM(H163:M163)</f>
        <v>0</v>
      </c>
      <c r="H163" s="32"/>
      <c r="I163" s="32"/>
      <c r="J163" s="32"/>
      <c r="K163" s="25"/>
      <c r="L163" s="32"/>
      <c r="M163" s="32"/>
      <c r="N163" s="19"/>
      <c r="O163" s="19"/>
      <c r="P163" s="19"/>
      <c r="Q163" s="19"/>
      <c r="R163" s="19"/>
      <c r="S163" s="19"/>
      <c r="T163" s="19"/>
      <c r="U163" s="19"/>
      <c r="V163" s="19"/>
      <c r="W163" s="31"/>
    </row>
    <row r="164" spans="1:23" ht="21" hidden="1" customHeight="1">
      <c r="A164" s="13"/>
      <c r="B164" s="15"/>
      <c r="C164" s="15"/>
      <c r="D164" s="15"/>
      <c r="E164" s="15"/>
      <c r="F164" s="15" t="s">
        <v>0</v>
      </c>
      <c r="G164" s="32">
        <f>SUM(H164:M164)</f>
        <v>0</v>
      </c>
      <c r="H164" s="32"/>
      <c r="I164" s="32"/>
      <c r="J164" s="32"/>
      <c r="K164" s="25"/>
      <c r="L164" s="32"/>
      <c r="M164" s="32"/>
      <c r="N164" s="19"/>
      <c r="O164" s="19"/>
      <c r="P164" s="19"/>
      <c r="Q164" s="19"/>
      <c r="R164" s="19"/>
      <c r="S164" s="19"/>
      <c r="T164" s="19"/>
      <c r="U164" s="19"/>
      <c r="V164" s="19"/>
      <c r="W164" s="31"/>
    </row>
    <row r="165" spans="1:23" s="36" customFormat="1" ht="30.75" customHeight="1">
      <c r="A165" s="105" t="s">
        <v>52</v>
      </c>
      <c r="B165" s="105"/>
      <c r="C165" s="105"/>
      <c r="D165" s="105"/>
      <c r="E165" s="105"/>
      <c r="F165" s="14" t="s">
        <v>5</v>
      </c>
      <c r="G165" s="12">
        <f>G120</f>
        <v>24560764.539999999</v>
      </c>
      <c r="H165" s="12">
        <f t="shared" ref="H165:M165" si="61">H120</f>
        <v>3237630.05</v>
      </c>
      <c r="I165" s="12">
        <f>I120</f>
        <v>7766920.9100000001</v>
      </c>
      <c r="J165" s="12">
        <f t="shared" si="61"/>
        <v>5437147.1099999994</v>
      </c>
      <c r="K165" s="27">
        <f t="shared" si="61"/>
        <v>5688685.9399999995</v>
      </c>
      <c r="L165" s="12">
        <f t="shared" si="61"/>
        <v>0</v>
      </c>
      <c r="M165" s="12">
        <f t="shared" si="61"/>
        <v>2430380.5299999998</v>
      </c>
      <c r="N165" s="59" t="s">
        <v>4</v>
      </c>
      <c r="O165" s="100" t="s">
        <v>4</v>
      </c>
      <c r="P165" s="59" t="s">
        <v>4</v>
      </c>
      <c r="Q165" s="59" t="s">
        <v>4</v>
      </c>
      <c r="R165" s="59" t="s">
        <v>4</v>
      </c>
      <c r="S165" s="59" t="s">
        <v>4</v>
      </c>
      <c r="T165" s="59" t="s">
        <v>4</v>
      </c>
      <c r="U165" s="59" t="s">
        <v>4</v>
      </c>
      <c r="V165" s="59" t="s">
        <v>4</v>
      </c>
      <c r="W165" s="35"/>
    </row>
    <row r="166" spans="1:23" s="36" customFormat="1" ht="27" customHeight="1">
      <c r="A166" s="105"/>
      <c r="B166" s="105"/>
      <c r="C166" s="105"/>
      <c r="D166" s="105"/>
      <c r="E166" s="105"/>
      <c r="F166" s="37" t="s">
        <v>46</v>
      </c>
      <c r="G166" s="12">
        <f t="shared" ref="G166:M166" si="62">G121</f>
        <v>10596754.65</v>
      </c>
      <c r="H166" s="12">
        <f t="shared" si="62"/>
        <v>2063444.3</v>
      </c>
      <c r="I166" s="12">
        <f t="shared" si="62"/>
        <v>1154445.05</v>
      </c>
      <c r="J166" s="12">
        <f t="shared" si="62"/>
        <v>2055917.4800000002</v>
      </c>
      <c r="K166" s="27">
        <f t="shared" si="62"/>
        <v>2892567.29</v>
      </c>
      <c r="L166" s="12">
        <f t="shared" si="62"/>
        <v>0</v>
      </c>
      <c r="M166" s="12">
        <f t="shared" si="62"/>
        <v>2430380.5299999998</v>
      </c>
      <c r="N166" s="59"/>
      <c r="O166" s="100"/>
      <c r="P166" s="59"/>
      <c r="Q166" s="59"/>
      <c r="R166" s="59"/>
      <c r="S166" s="59"/>
      <c r="T166" s="59"/>
      <c r="U166" s="59"/>
      <c r="V166" s="59"/>
      <c r="W166" s="35"/>
    </row>
    <row r="167" spans="1:23" s="36" customFormat="1" ht="27.75" customHeight="1">
      <c r="A167" s="105"/>
      <c r="B167" s="105"/>
      <c r="C167" s="105"/>
      <c r="D167" s="105"/>
      <c r="E167" s="105"/>
      <c r="F167" s="37" t="s">
        <v>47</v>
      </c>
      <c r="G167" s="12">
        <f t="shared" ref="G167:M167" si="63">G122</f>
        <v>13964009.890000001</v>
      </c>
      <c r="H167" s="12">
        <f t="shared" si="63"/>
        <v>1174185.75</v>
      </c>
      <c r="I167" s="12">
        <f>I122</f>
        <v>6612475.8600000003</v>
      </c>
      <c r="J167" s="12">
        <f t="shared" si="63"/>
        <v>3381229.63</v>
      </c>
      <c r="K167" s="27">
        <f t="shared" si="63"/>
        <v>2796118.65</v>
      </c>
      <c r="L167" s="12">
        <f t="shared" si="63"/>
        <v>0</v>
      </c>
      <c r="M167" s="12">
        <f t="shared" si="63"/>
        <v>0</v>
      </c>
      <c r="N167" s="59"/>
      <c r="O167" s="100"/>
      <c r="P167" s="59"/>
      <c r="Q167" s="59"/>
      <c r="R167" s="59"/>
      <c r="S167" s="59"/>
      <c r="T167" s="59"/>
      <c r="U167" s="59"/>
      <c r="V167" s="59"/>
      <c r="W167" s="35"/>
    </row>
    <row r="168" spans="1:23" s="36" customFormat="1" ht="16.5" hidden="1">
      <c r="A168" s="86"/>
      <c r="B168" s="86"/>
      <c r="C168" s="16"/>
      <c r="D168" s="16"/>
      <c r="E168" s="16"/>
      <c r="F168" s="37" t="s">
        <v>48</v>
      </c>
      <c r="G168" s="12">
        <f t="shared" ref="G168:M168" si="64">G123</f>
        <v>0</v>
      </c>
      <c r="H168" s="12">
        <f t="shared" si="64"/>
        <v>0</v>
      </c>
      <c r="I168" s="12">
        <f t="shared" si="64"/>
        <v>0</v>
      </c>
      <c r="J168" s="12">
        <f t="shared" si="64"/>
        <v>0</v>
      </c>
      <c r="K168" s="27">
        <f t="shared" si="64"/>
        <v>0</v>
      </c>
      <c r="L168" s="12">
        <f t="shared" si="64"/>
        <v>0</v>
      </c>
      <c r="M168" s="12">
        <f t="shared" si="64"/>
        <v>0</v>
      </c>
      <c r="N168" s="59"/>
      <c r="O168" s="100"/>
      <c r="P168" s="59"/>
      <c r="Q168" s="59"/>
      <c r="R168" s="59"/>
      <c r="S168" s="59"/>
      <c r="T168" s="59"/>
      <c r="U168" s="59"/>
      <c r="V168" s="59"/>
      <c r="W168" s="35"/>
    </row>
    <row r="169" spans="1:23" s="36" customFormat="1" ht="16.5" hidden="1">
      <c r="A169" s="86"/>
      <c r="B169" s="86"/>
      <c r="C169" s="16"/>
      <c r="D169" s="16"/>
      <c r="E169" s="16"/>
      <c r="F169" s="37" t="s">
        <v>49</v>
      </c>
      <c r="G169" s="12">
        <f t="shared" ref="G169:M169" si="65">G124</f>
        <v>0</v>
      </c>
      <c r="H169" s="12">
        <f t="shared" si="65"/>
        <v>0</v>
      </c>
      <c r="I169" s="12">
        <f t="shared" si="65"/>
        <v>0</v>
      </c>
      <c r="J169" s="12">
        <f t="shared" si="65"/>
        <v>0</v>
      </c>
      <c r="K169" s="27">
        <f t="shared" si="65"/>
        <v>0</v>
      </c>
      <c r="L169" s="12">
        <f t="shared" si="65"/>
        <v>0</v>
      </c>
      <c r="M169" s="12">
        <f t="shared" si="65"/>
        <v>0</v>
      </c>
      <c r="N169" s="59"/>
      <c r="O169" s="100"/>
      <c r="P169" s="59"/>
      <c r="Q169" s="59"/>
      <c r="R169" s="59"/>
      <c r="S169" s="59"/>
      <c r="T169" s="59"/>
      <c r="U169" s="59"/>
      <c r="V169" s="59"/>
      <c r="W169" s="35"/>
    </row>
    <row r="170" spans="1:23" s="36" customFormat="1" ht="36" customHeight="1">
      <c r="A170" s="67" t="s">
        <v>6</v>
      </c>
      <c r="B170" s="67"/>
      <c r="C170" s="67"/>
      <c r="D170" s="67"/>
      <c r="E170" s="67"/>
      <c r="F170" s="14" t="s">
        <v>5</v>
      </c>
      <c r="G170" s="11">
        <f>G165+G112+G39</f>
        <v>69524511.140000001</v>
      </c>
      <c r="H170" s="11">
        <f t="shared" ref="G170:M174" si="66">H165+H112+H39</f>
        <v>12321531.93</v>
      </c>
      <c r="I170" s="11">
        <f t="shared" si="66"/>
        <v>16800706.859999999</v>
      </c>
      <c r="J170" s="11">
        <f>J165+J112+J39</f>
        <v>13261986.75</v>
      </c>
      <c r="K170" s="11">
        <f>K165+K112+K39</f>
        <v>14561531.07</v>
      </c>
      <c r="L170" s="11">
        <f t="shared" si="66"/>
        <v>5060937</v>
      </c>
      <c r="M170" s="11">
        <f>M165+M112+M39</f>
        <v>7517817.5299999993</v>
      </c>
      <c r="N170" s="68" t="s">
        <v>4</v>
      </c>
      <c r="O170" s="59" t="s">
        <v>4</v>
      </c>
      <c r="P170" s="59" t="s">
        <v>4</v>
      </c>
      <c r="Q170" s="59" t="s">
        <v>4</v>
      </c>
      <c r="R170" s="59" t="s">
        <v>4</v>
      </c>
      <c r="S170" s="59" t="s">
        <v>4</v>
      </c>
      <c r="T170" s="59" t="s">
        <v>4</v>
      </c>
      <c r="U170" s="59" t="s">
        <v>4</v>
      </c>
      <c r="V170" s="59" t="s">
        <v>4</v>
      </c>
      <c r="W170" s="35"/>
    </row>
    <row r="171" spans="1:23" s="36" customFormat="1" ht="24.75" customHeight="1">
      <c r="A171" s="67"/>
      <c r="B171" s="67"/>
      <c r="C171" s="67"/>
      <c r="D171" s="67"/>
      <c r="E171" s="67"/>
      <c r="F171" s="14" t="s">
        <v>3</v>
      </c>
      <c r="G171" s="11">
        <f t="shared" si="66"/>
        <v>36126730.119999997</v>
      </c>
      <c r="H171" s="11">
        <f t="shared" si="66"/>
        <v>5818831.5999999996</v>
      </c>
      <c r="I171" s="11">
        <f t="shared" si="66"/>
        <v>4813671.7700000005</v>
      </c>
      <c r="J171" s="11">
        <f>J166+J113+J40</f>
        <v>5286448.08</v>
      </c>
      <c r="K171" s="28">
        <f t="shared" si="66"/>
        <v>8352827.7999999998</v>
      </c>
      <c r="L171" s="11">
        <f t="shared" si="66"/>
        <v>4712302.74</v>
      </c>
      <c r="M171" s="11">
        <f t="shared" si="66"/>
        <v>7142648.129999999</v>
      </c>
      <c r="N171" s="69"/>
      <c r="O171" s="59"/>
      <c r="P171" s="59"/>
      <c r="Q171" s="59"/>
      <c r="R171" s="59"/>
      <c r="S171" s="59"/>
      <c r="T171" s="59"/>
      <c r="U171" s="59"/>
      <c r="V171" s="59"/>
      <c r="W171" s="35"/>
    </row>
    <row r="172" spans="1:23" s="36" customFormat="1" ht="24.75" customHeight="1">
      <c r="A172" s="67"/>
      <c r="B172" s="67"/>
      <c r="C172" s="67"/>
      <c r="D172" s="67"/>
      <c r="E172" s="67"/>
      <c r="F172" s="14" t="s">
        <v>2</v>
      </c>
      <c r="G172" s="11">
        <f t="shared" si="66"/>
        <v>33397781.020000003</v>
      </c>
      <c r="H172" s="11">
        <f t="shared" si="66"/>
        <v>6502700.3300000001</v>
      </c>
      <c r="I172" s="11">
        <f t="shared" si="66"/>
        <v>11987035.09</v>
      </c>
      <c r="J172" s="11">
        <f>J167+J114+J41</f>
        <v>7975538.6699999999</v>
      </c>
      <c r="K172" s="28">
        <f t="shared" si="66"/>
        <v>6208703.2699999996</v>
      </c>
      <c r="L172" s="11">
        <f t="shared" si="66"/>
        <v>348634.26</v>
      </c>
      <c r="M172" s="11">
        <f t="shared" si="66"/>
        <v>375169.4</v>
      </c>
      <c r="N172" s="70"/>
      <c r="O172" s="59"/>
      <c r="P172" s="59"/>
      <c r="Q172" s="59"/>
      <c r="R172" s="59"/>
      <c r="S172" s="59"/>
      <c r="T172" s="59"/>
      <c r="U172" s="59"/>
      <c r="V172" s="59"/>
      <c r="W172" s="35"/>
    </row>
    <row r="173" spans="1:23" s="36" customFormat="1" ht="14.25" hidden="1" customHeight="1">
      <c r="A173" s="3"/>
      <c r="B173" s="4"/>
      <c r="C173" s="4"/>
      <c r="D173" s="4"/>
      <c r="E173" s="5"/>
      <c r="F173" s="14" t="s">
        <v>1</v>
      </c>
      <c r="G173" s="11">
        <f t="shared" si="66"/>
        <v>0</v>
      </c>
      <c r="H173" s="11">
        <f t="shared" si="66"/>
        <v>0</v>
      </c>
      <c r="I173" s="11">
        <f t="shared" si="66"/>
        <v>0</v>
      </c>
      <c r="J173" s="11">
        <f t="shared" si="66"/>
        <v>0</v>
      </c>
      <c r="K173" s="11">
        <f t="shared" si="66"/>
        <v>0</v>
      </c>
      <c r="L173" s="11">
        <f t="shared" si="66"/>
        <v>0</v>
      </c>
      <c r="M173" s="11">
        <f t="shared" si="66"/>
        <v>0</v>
      </c>
      <c r="N173" s="9"/>
      <c r="O173" s="9"/>
      <c r="P173" s="9"/>
      <c r="Q173" s="9"/>
      <c r="R173" s="9"/>
      <c r="S173" s="9"/>
      <c r="T173" s="9"/>
      <c r="U173" s="9"/>
      <c r="V173" s="9"/>
      <c r="W173" s="35"/>
    </row>
    <row r="174" spans="1:23" s="36" customFormat="1" ht="6.75" hidden="1" customHeight="1">
      <c r="A174" s="6"/>
      <c r="B174" s="7"/>
      <c r="C174" s="7"/>
      <c r="D174" s="7"/>
      <c r="E174" s="8"/>
      <c r="F174" s="14" t="s">
        <v>0</v>
      </c>
      <c r="G174" s="11">
        <f t="shared" si="66"/>
        <v>0</v>
      </c>
      <c r="H174" s="11">
        <f t="shared" si="66"/>
        <v>0</v>
      </c>
      <c r="I174" s="11">
        <f t="shared" si="66"/>
        <v>0</v>
      </c>
      <c r="J174" s="11">
        <f t="shared" si="66"/>
        <v>0</v>
      </c>
      <c r="K174" s="11">
        <f t="shared" si="66"/>
        <v>0</v>
      </c>
      <c r="L174" s="11">
        <f t="shared" si="66"/>
        <v>0</v>
      </c>
      <c r="M174" s="11">
        <f t="shared" si="66"/>
        <v>0</v>
      </c>
      <c r="N174" s="10"/>
      <c r="O174" s="10"/>
      <c r="P174" s="10"/>
      <c r="Q174" s="10"/>
      <c r="R174" s="10"/>
      <c r="S174" s="10"/>
      <c r="T174" s="10"/>
      <c r="U174" s="10"/>
      <c r="V174" s="10"/>
      <c r="W174" s="35"/>
    </row>
    <row r="176" spans="1:23" s="43" customFormat="1"/>
    <row r="178" spans="8:10">
      <c r="H178" s="43"/>
      <c r="I178" s="43"/>
      <c r="J178" s="43"/>
    </row>
  </sheetData>
  <mergeCells count="441">
    <mergeCell ref="T165:T169"/>
    <mergeCell ref="A168:B168"/>
    <mergeCell ref="A169:B169"/>
    <mergeCell ref="O155:O157"/>
    <mergeCell ref="R125:R127"/>
    <mergeCell ref="V130:V132"/>
    <mergeCell ref="Q130:Q132"/>
    <mergeCell ref="A155:A157"/>
    <mergeCell ref="B155:B157"/>
    <mergeCell ref="C155:C157"/>
    <mergeCell ref="S125:S127"/>
    <mergeCell ref="A165:B167"/>
    <mergeCell ref="C165:C167"/>
    <mergeCell ref="D165:D167"/>
    <mergeCell ref="E165:E167"/>
    <mergeCell ref="P130:P132"/>
    <mergeCell ref="S165:S169"/>
    <mergeCell ref="D155:D157"/>
    <mergeCell ref="Q155:Q157"/>
    <mergeCell ref="R155:R157"/>
    <mergeCell ref="C150:C152"/>
    <mergeCell ref="D150:D152"/>
    <mergeCell ref="E150:E152"/>
    <mergeCell ref="O130:O132"/>
    <mergeCell ref="W120:W121"/>
    <mergeCell ref="E125:E127"/>
    <mergeCell ref="N125:N127"/>
    <mergeCell ref="N120:N122"/>
    <mergeCell ref="O120:O122"/>
    <mergeCell ref="V145:V147"/>
    <mergeCell ref="T135:T137"/>
    <mergeCell ref="U130:U132"/>
    <mergeCell ref="N2:V2"/>
    <mergeCell ref="R130:R132"/>
    <mergeCell ref="S130:S132"/>
    <mergeCell ref="R120:R122"/>
    <mergeCell ref="S120:S122"/>
    <mergeCell ref="V125:V127"/>
    <mergeCell ref="Q125:Q127"/>
    <mergeCell ref="Q47:Q49"/>
    <mergeCell ref="N34:N36"/>
    <mergeCell ref="O34:O36"/>
    <mergeCell ref="T130:T132"/>
    <mergeCell ref="S140:S142"/>
    <mergeCell ref="O140:O142"/>
    <mergeCell ref="V67:V69"/>
    <mergeCell ref="P67:P69"/>
    <mergeCell ref="Q67:Q69"/>
    <mergeCell ref="P135:P137"/>
    <mergeCell ref="C130:C132"/>
    <mergeCell ref="A118:V118"/>
    <mergeCell ref="R145:R147"/>
    <mergeCell ref="N155:N157"/>
    <mergeCell ref="A150:A152"/>
    <mergeCell ref="B150:B152"/>
    <mergeCell ref="S155:S157"/>
    <mergeCell ref="U155:U157"/>
    <mergeCell ref="E155:E157"/>
    <mergeCell ref="N150:N151"/>
    <mergeCell ref="P155:P157"/>
    <mergeCell ref="U135:U137"/>
    <mergeCell ref="A119:B119"/>
    <mergeCell ref="A120:A122"/>
    <mergeCell ref="E120:E122"/>
    <mergeCell ref="B125:B127"/>
    <mergeCell ref="N130:N132"/>
    <mergeCell ref="P125:P127"/>
    <mergeCell ref="C125:C127"/>
    <mergeCell ref="D125:D127"/>
    <mergeCell ref="S135:S137"/>
    <mergeCell ref="E135:E137"/>
    <mergeCell ref="P140:P142"/>
    <mergeCell ref="E112:E114"/>
    <mergeCell ref="O102:O104"/>
    <mergeCell ref="P102:P104"/>
    <mergeCell ref="A107:A109"/>
    <mergeCell ref="B107:B109"/>
    <mergeCell ref="C107:C109"/>
    <mergeCell ref="O112:O116"/>
    <mergeCell ref="A117:B117"/>
    <mergeCell ref="B130:B132"/>
    <mergeCell ref="A115:B115"/>
    <mergeCell ref="D107:D109"/>
    <mergeCell ref="E107:E109"/>
    <mergeCell ref="A116:B116"/>
    <mergeCell ref="N112:N116"/>
    <mergeCell ref="D130:D132"/>
    <mergeCell ref="E130:E132"/>
    <mergeCell ref="A130:A132"/>
    <mergeCell ref="O125:O127"/>
    <mergeCell ref="A125:A127"/>
    <mergeCell ref="B120:B124"/>
    <mergeCell ref="C120:C122"/>
    <mergeCell ref="D120:D122"/>
    <mergeCell ref="P112:P116"/>
    <mergeCell ref="E102:E104"/>
    <mergeCell ref="B97:B99"/>
    <mergeCell ref="A97:A99"/>
    <mergeCell ref="A102:A104"/>
    <mergeCell ref="B102:B104"/>
    <mergeCell ref="C102:C104"/>
    <mergeCell ref="D102:D104"/>
    <mergeCell ref="A112:B114"/>
    <mergeCell ref="C112:C114"/>
    <mergeCell ref="D112:D114"/>
    <mergeCell ref="C97:C99"/>
    <mergeCell ref="D97:D99"/>
    <mergeCell ref="N102:N104"/>
    <mergeCell ref="P97:P99"/>
    <mergeCell ref="E82:E84"/>
    <mergeCell ref="O87:O89"/>
    <mergeCell ref="N92:N94"/>
    <mergeCell ref="E87:E89"/>
    <mergeCell ref="N87:N89"/>
    <mergeCell ref="E97:E99"/>
    <mergeCell ref="N97:N99"/>
    <mergeCell ref="O97:O99"/>
    <mergeCell ref="A92:A94"/>
    <mergeCell ref="B92:B94"/>
    <mergeCell ref="C92:C94"/>
    <mergeCell ref="D92:D94"/>
    <mergeCell ref="E92:E94"/>
    <mergeCell ref="A43:B43"/>
    <mergeCell ref="O39:O43"/>
    <mergeCell ref="P39:P43"/>
    <mergeCell ref="A46:B46"/>
    <mergeCell ref="B47:B51"/>
    <mergeCell ref="C47:C49"/>
    <mergeCell ref="D47:D49"/>
    <mergeCell ref="E47:E49"/>
    <mergeCell ref="A44:B44"/>
    <mergeCell ref="A45:V45"/>
    <mergeCell ref="V47:V49"/>
    <mergeCell ref="S47:S49"/>
    <mergeCell ref="U47:U49"/>
    <mergeCell ref="C57:C59"/>
    <mergeCell ref="D57:D59"/>
    <mergeCell ref="A57:A59"/>
    <mergeCell ref="A87:A89"/>
    <mergeCell ref="A72:A74"/>
    <mergeCell ref="A77:A79"/>
    <mergeCell ref="A6:A8"/>
    <mergeCell ref="A29:A31"/>
    <mergeCell ref="B29:B31"/>
    <mergeCell ref="C29:C31"/>
    <mergeCell ref="A13:B13"/>
    <mergeCell ref="A14:A16"/>
    <mergeCell ref="A19:A21"/>
    <mergeCell ref="B5:B8"/>
    <mergeCell ref="D39:D41"/>
    <mergeCell ref="A39:B41"/>
    <mergeCell ref="C39:C41"/>
    <mergeCell ref="A10:B10"/>
    <mergeCell ref="A11:B11"/>
    <mergeCell ref="D29:D31"/>
    <mergeCell ref="B19:B21"/>
    <mergeCell ref="C6:C8"/>
    <mergeCell ref="A34:A36"/>
    <mergeCell ref="B34:B36"/>
    <mergeCell ref="C34:C36"/>
    <mergeCell ref="D34:D36"/>
    <mergeCell ref="D6:D8"/>
    <mergeCell ref="C5:D5"/>
    <mergeCell ref="C24:C26"/>
    <mergeCell ref="S19:S21"/>
    <mergeCell ref="S24:S26"/>
    <mergeCell ref="H7:M7"/>
    <mergeCell ref="F5:M5"/>
    <mergeCell ref="N5:V5"/>
    <mergeCell ref="F6:F8"/>
    <mergeCell ref="G6:M6"/>
    <mergeCell ref="P7:P8"/>
    <mergeCell ref="N6:N8"/>
    <mergeCell ref="O6:O8"/>
    <mergeCell ref="P6:V6"/>
    <mergeCell ref="G7:G8"/>
    <mergeCell ref="E52:E54"/>
    <mergeCell ref="N52:N54"/>
    <mergeCell ref="O52:O54"/>
    <mergeCell ref="B87:B89"/>
    <mergeCell ref="C87:C89"/>
    <mergeCell ref="D87:D89"/>
    <mergeCell ref="E24:E26"/>
    <mergeCell ref="Q24:Q26"/>
    <mergeCell ref="N14:N16"/>
    <mergeCell ref="N39:N43"/>
    <mergeCell ref="C19:C21"/>
    <mergeCell ref="E39:E41"/>
    <mergeCell ref="E29:E31"/>
    <mergeCell ref="E19:E21"/>
    <mergeCell ref="Q39:Q43"/>
    <mergeCell ref="A42:B42"/>
    <mergeCell ref="A82:A84"/>
    <mergeCell ref="D72:D74"/>
    <mergeCell ref="N82:N84"/>
    <mergeCell ref="O82:O84"/>
    <mergeCell ref="P82:P84"/>
    <mergeCell ref="C82:C84"/>
    <mergeCell ref="D82:D84"/>
    <mergeCell ref="O77:O79"/>
    <mergeCell ref="W47:W48"/>
    <mergeCell ref="R47:R49"/>
    <mergeCell ref="T47:T49"/>
    <mergeCell ref="N165:N169"/>
    <mergeCell ref="O165:O169"/>
    <mergeCell ref="V155:V157"/>
    <mergeCell ref="U165:U169"/>
    <mergeCell ref="V165:V169"/>
    <mergeCell ref="T155:T157"/>
    <mergeCell ref="P52:P54"/>
    <mergeCell ref="P165:P169"/>
    <mergeCell ref="Q52:Q54"/>
    <mergeCell ref="W97:W98"/>
    <mergeCell ref="Q97:Q99"/>
    <mergeCell ref="R97:R99"/>
    <mergeCell ref="S97:S99"/>
    <mergeCell ref="T97:T99"/>
    <mergeCell ref="V72:V74"/>
    <mergeCell ref="V77:V79"/>
    <mergeCell ref="W72:W73"/>
    <mergeCell ref="V82:V84"/>
    <mergeCell ref="Q112:Q116"/>
    <mergeCell ref="S112:S116"/>
    <mergeCell ref="N135:N137"/>
    <mergeCell ref="A3:V3"/>
    <mergeCell ref="A4:V4"/>
    <mergeCell ref="U29:U31"/>
    <mergeCell ref="T14:T16"/>
    <mergeCell ref="T19:T21"/>
    <mergeCell ref="R19:R21"/>
    <mergeCell ref="A24:A26"/>
    <mergeCell ref="B14:B18"/>
    <mergeCell ref="D19:D21"/>
    <mergeCell ref="N19:N21"/>
    <mergeCell ref="O19:O21"/>
    <mergeCell ref="O14:O16"/>
    <mergeCell ref="C14:C16"/>
    <mergeCell ref="D14:D16"/>
    <mergeCell ref="E14:E16"/>
    <mergeCell ref="N29:N31"/>
    <mergeCell ref="N24:N26"/>
    <mergeCell ref="O24:O26"/>
    <mergeCell ref="D24:D26"/>
    <mergeCell ref="U24:U26"/>
    <mergeCell ref="B24:B28"/>
    <mergeCell ref="R24:R26"/>
    <mergeCell ref="T29:T31"/>
    <mergeCell ref="P24:P26"/>
    <mergeCell ref="A47:A49"/>
    <mergeCell ref="A52:A54"/>
    <mergeCell ref="B57:B59"/>
    <mergeCell ref="B77:B79"/>
    <mergeCell ref="C77:C79"/>
    <mergeCell ref="D77:D79"/>
    <mergeCell ref="E77:E79"/>
    <mergeCell ref="P120:P122"/>
    <mergeCell ref="Q120:Q122"/>
    <mergeCell ref="E72:E74"/>
    <mergeCell ref="N72:N74"/>
    <mergeCell ref="B72:B76"/>
    <mergeCell ref="O92:O94"/>
    <mergeCell ref="P87:P89"/>
    <mergeCell ref="B82:B84"/>
    <mergeCell ref="N47:N49"/>
    <mergeCell ref="O47:O49"/>
    <mergeCell ref="P47:P49"/>
    <mergeCell ref="O72:O74"/>
    <mergeCell ref="C72:C74"/>
    <mergeCell ref="E57:E59"/>
    <mergeCell ref="B52:B54"/>
    <mergeCell ref="C52:C54"/>
    <mergeCell ref="D52:D54"/>
    <mergeCell ref="S34:S36"/>
    <mergeCell ref="R29:R31"/>
    <mergeCell ref="Q7:V7"/>
    <mergeCell ref="Q14:Q16"/>
    <mergeCell ref="Q19:Q21"/>
    <mergeCell ref="V14:V16"/>
    <mergeCell ref="A12:V12"/>
    <mergeCell ref="E5:E8"/>
    <mergeCell ref="P19:P21"/>
    <mergeCell ref="P14:P16"/>
    <mergeCell ref="T24:T26"/>
    <mergeCell ref="T34:T36"/>
    <mergeCell ref="E34:E36"/>
    <mergeCell ref="V19:V21"/>
    <mergeCell ref="U14:U16"/>
    <mergeCell ref="U19:U21"/>
    <mergeCell ref="V34:V36"/>
    <mergeCell ref="R34:R36"/>
    <mergeCell ref="V29:V31"/>
    <mergeCell ref="V24:V26"/>
    <mergeCell ref="R14:R16"/>
    <mergeCell ref="U34:U36"/>
    <mergeCell ref="S29:S31"/>
    <mergeCell ref="S14:S16"/>
    <mergeCell ref="Q140:Q142"/>
    <mergeCell ref="R112:R116"/>
    <mergeCell ref="Q145:Q147"/>
    <mergeCell ref="Q102:Q104"/>
    <mergeCell ref="R102:R104"/>
    <mergeCell ref="R135:R137"/>
    <mergeCell ref="R140:R142"/>
    <mergeCell ref="O29:O31"/>
    <mergeCell ref="P29:P31"/>
    <mergeCell ref="P34:P36"/>
    <mergeCell ref="Q29:Q31"/>
    <mergeCell ref="Q34:Q36"/>
    <mergeCell ref="R72:R74"/>
    <mergeCell ref="P72:P74"/>
    <mergeCell ref="Q72:Q74"/>
    <mergeCell ref="R92:R94"/>
    <mergeCell ref="Q135:Q137"/>
    <mergeCell ref="R39:R43"/>
    <mergeCell ref="P77:P79"/>
    <mergeCell ref="Q77:Q79"/>
    <mergeCell ref="Q82:Q84"/>
    <mergeCell ref="R82:R84"/>
    <mergeCell ref="Q87:Q89"/>
    <mergeCell ref="R87:R89"/>
    <mergeCell ref="T39:T43"/>
    <mergeCell ref="R67:R69"/>
    <mergeCell ref="S67:S69"/>
    <mergeCell ref="T67:T69"/>
    <mergeCell ref="U67:U69"/>
    <mergeCell ref="T52:T54"/>
    <mergeCell ref="U52:U54"/>
    <mergeCell ref="V52:V54"/>
    <mergeCell ref="T77:T79"/>
    <mergeCell ref="U62:U64"/>
    <mergeCell ref="V62:V64"/>
    <mergeCell ref="U72:U74"/>
    <mergeCell ref="S39:S43"/>
    <mergeCell ref="U39:U43"/>
    <mergeCell ref="V39:V43"/>
    <mergeCell ref="U77:U79"/>
    <mergeCell ref="S72:S74"/>
    <mergeCell ref="V102:V104"/>
    <mergeCell ref="T140:T142"/>
    <mergeCell ref="U140:U142"/>
    <mergeCell ref="U145:U147"/>
    <mergeCell ref="S82:S84"/>
    <mergeCell ref="T87:T89"/>
    <mergeCell ref="S102:S104"/>
    <mergeCell ref="T102:T104"/>
    <mergeCell ref="U102:U104"/>
    <mergeCell ref="T92:T94"/>
    <mergeCell ref="U87:U89"/>
    <mergeCell ref="U125:U127"/>
    <mergeCell ref="T112:T116"/>
    <mergeCell ref="U112:U116"/>
    <mergeCell ref="U92:U94"/>
    <mergeCell ref="V92:V94"/>
    <mergeCell ref="V97:V99"/>
    <mergeCell ref="V120:V122"/>
    <mergeCell ref="U120:U122"/>
    <mergeCell ref="T125:T127"/>
    <mergeCell ref="N1:V1"/>
    <mergeCell ref="P145:P147"/>
    <mergeCell ref="V140:V142"/>
    <mergeCell ref="B145:B147"/>
    <mergeCell ref="C145:C147"/>
    <mergeCell ref="D145:D147"/>
    <mergeCell ref="E145:E147"/>
    <mergeCell ref="N145:N147"/>
    <mergeCell ref="O145:O147"/>
    <mergeCell ref="S145:S147"/>
    <mergeCell ref="S52:S54"/>
    <mergeCell ref="B140:B142"/>
    <mergeCell ref="C140:C142"/>
    <mergeCell ref="D140:D142"/>
    <mergeCell ref="E140:E142"/>
    <mergeCell ref="N140:N142"/>
    <mergeCell ref="B135:B137"/>
    <mergeCell ref="C135:C137"/>
    <mergeCell ref="D135:D137"/>
    <mergeCell ref="R52:R54"/>
    <mergeCell ref="T72:T74"/>
    <mergeCell ref="V135:V137"/>
    <mergeCell ref="N107:N108"/>
    <mergeCell ref="V112:V116"/>
    <mergeCell ref="A170:E172"/>
    <mergeCell ref="N170:N172"/>
    <mergeCell ref="O170:O172"/>
    <mergeCell ref="P170:P172"/>
    <mergeCell ref="Q170:Q172"/>
    <mergeCell ref="R170:R172"/>
    <mergeCell ref="S170:S172"/>
    <mergeCell ref="T170:T172"/>
    <mergeCell ref="O62:O64"/>
    <mergeCell ref="P62:P64"/>
    <mergeCell ref="Q62:Q64"/>
    <mergeCell ref="R62:R64"/>
    <mergeCell ref="S62:S64"/>
    <mergeCell ref="T62:T64"/>
    <mergeCell ref="T145:T147"/>
    <mergeCell ref="O135:O137"/>
    <mergeCell ref="A62:A64"/>
    <mergeCell ref="B62:B64"/>
    <mergeCell ref="C62:C64"/>
    <mergeCell ref="D62:D64"/>
    <mergeCell ref="E62:E64"/>
    <mergeCell ref="N62:N64"/>
    <mergeCell ref="O67:O69"/>
    <mergeCell ref="A67:A69"/>
    <mergeCell ref="B67:B69"/>
    <mergeCell ref="C67:C69"/>
    <mergeCell ref="D67:D69"/>
    <mergeCell ref="E67:E69"/>
    <mergeCell ref="N67:N69"/>
    <mergeCell ref="U170:U172"/>
    <mergeCell ref="V170:V172"/>
    <mergeCell ref="A135:A147"/>
    <mergeCell ref="T120:T122"/>
    <mergeCell ref="S92:S94"/>
    <mergeCell ref="U97:U99"/>
    <mergeCell ref="N77:N79"/>
    <mergeCell ref="V87:V89"/>
    <mergeCell ref="S87:S89"/>
    <mergeCell ref="S77:S79"/>
    <mergeCell ref="T82:T84"/>
    <mergeCell ref="U82:U84"/>
    <mergeCell ref="R77:R79"/>
    <mergeCell ref="Q165:Q169"/>
    <mergeCell ref="R165:R169"/>
    <mergeCell ref="P92:P94"/>
    <mergeCell ref="Q92:Q94"/>
    <mergeCell ref="U160:U162"/>
    <mergeCell ref="V160:V162"/>
    <mergeCell ref="O160:O162"/>
    <mergeCell ref="P160:P162"/>
    <mergeCell ref="Q160:Q162"/>
    <mergeCell ref="R160:R162"/>
    <mergeCell ref="S160:S162"/>
    <mergeCell ref="T160:T162"/>
    <mergeCell ref="A160:A162"/>
    <mergeCell ref="B160:B162"/>
    <mergeCell ref="C160:C162"/>
    <mergeCell ref="D160:D162"/>
    <mergeCell ref="E160:E162"/>
    <mergeCell ref="N160:N162"/>
  </mergeCells>
  <pageMargins left="0.39370078740157483" right="0.27559055118110237" top="0.59055118110236227" bottom="0.27559055118110237" header="0.31496062992125984" footer="0.31496062992125984"/>
  <pageSetup paperSize="9" scale="35" fitToHeight="3" orientation="landscape" r:id="rId1"/>
  <rowBreaks count="2" manualBreakCount="2">
    <brk id="59" max="21" man="1"/>
    <brk id="117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МП</vt:lpstr>
      <vt:lpstr>'Структура МП'!Область_печати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Ляндина</dc:creator>
  <cp:lastModifiedBy>Admin_2</cp:lastModifiedBy>
  <cp:lastPrinted>2023-09-29T08:42:33Z</cp:lastPrinted>
  <dcterms:created xsi:type="dcterms:W3CDTF">2019-09-09T04:32:07Z</dcterms:created>
  <dcterms:modified xsi:type="dcterms:W3CDTF">2023-09-29T09:03:10Z</dcterms:modified>
</cp:coreProperties>
</file>