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3040" windowHeight="940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65" i="1"/>
  <c r="G168" l="1"/>
  <c r="N168"/>
  <c r="N63"/>
  <c r="N65"/>
  <c r="N20"/>
  <c r="N25"/>
  <c r="L77" l="1"/>
  <c r="G97"/>
  <c r="L96"/>
  <c r="G96" s="1"/>
  <c r="G87" l="1"/>
  <c r="G82"/>
  <c r="O72"/>
  <c r="O71" s="1"/>
  <c r="O162"/>
  <c r="O161" s="1"/>
  <c r="O76"/>
  <c r="O77"/>
  <c r="O86"/>
  <c r="O81" l="1"/>
  <c r="G45"/>
  <c r="G39"/>
  <c r="G34"/>
  <c r="G33" s="1"/>
  <c r="G29"/>
  <c r="N24"/>
  <c r="N19" s="1"/>
  <c r="G59" l="1"/>
  <c r="G60"/>
  <c r="G61"/>
  <c r="G62"/>
  <c r="N58"/>
  <c r="G58" s="1"/>
  <c r="O65"/>
  <c r="O66"/>
  <c r="O24"/>
  <c r="O19" s="1"/>
  <c r="O167" s="1"/>
  <c r="O166" s="1"/>
  <c r="O25"/>
  <c r="O28"/>
  <c r="O33"/>
  <c r="O38"/>
  <c r="O43"/>
  <c r="O48"/>
  <c r="O53"/>
  <c r="O20"/>
  <c r="O21"/>
  <c r="O23" l="1"/>
  <c r="O64"/>
  <c r="O63" s="1"/>
  <c r="O18"/>
  <c r="L107"/>
  <c r="L75"/>
  <c r="L74"/>
  <c r="L78"/>
  <c r="L91"/>
  <c r="J165"/>
  <c r="J164"/>
  <c r="N163"/>
  <c r="M163"/>
  <c r="I163"/>
  <c r="H163"/>
  <c r="G157"/>
  <c r="N156"/>
  <c r="M156"/>
  <c r="J156"/>
  <c r="J146" s="1"/>
  <c r="I156"/>
  <c r="I146" s="1"/>
  <c r="H156"/>
  <c r="G152"/>
  <c r="N151"/>
  <c r="M151"/>
  <c r="L151"/>
  <c r="L147"/>
  <c r="K147"/>
  <c r="K142" s="1"/>
  <c r="K141" s="1"/>
  <c r="J147"/>
  <c r="J142" s="1"/>
  <c r="J141" s="1"/>
  <c r="I147"/>
  <c r="H147"/>
  <c r="H142" s="1"/>
  <c r="H141" s="1"/>
  <c r="K146"/>
  <c r="N142"/>
  <c r="N141" s="1"/>
  <c r="M142"/>
  <c r="M141" s="1"/>
  <c r="L142"/>
  <c r="L141" s="1"/>
  <c r="I142"/>
  <c r="I141" s="1"/>
  <c r="G140"/>
  <c r="G139"/>
  <c r="G138"/>
  <c r="G137"/>
  <c r="L136"/>
  <c r="G136"/>
  <c r="G132"/>
  <c r="N126"/>
  <c r="M126"/>
  <c r="L126"/>
  <c r="K126"/>
  <c r="J126"/>
  <c r="I126"/>
  <c r="H126"/>
  <c r="G126"/>
  <c r="G125"/>
  <c r="G124"/>
  <c r="G123"/>
  <c r="G122"/>
  <c r="N121"/>
  <c r="M121"/>
  <c r="L121"/>
  <c r="K121"/>
  <c r="J121"/>
  <c r="I121"/>
  <c r="H121"/>
  <c r="G120"/>
  <c r="G119"/>
  <c r="G118"/>
  <c r="G117"/>
  <c r="N116"/>
  <c r="M116"/>
  <c r="L116"/>
  <c r="K116"/>
  <c r="J116"/>
  <c r="I116"/>
  <c r="H116"/>
  <c r="G112"/>
  <c r="G111"/>
  <c r="N110"/>
  <c r="M110"/>
  <c r="L110"/>
  <c r="K110"/>
  <c r="K105" s="1"/>
  <c r="G105" s="1"/>
  <c r="J110"/>
  <c r="I110"/>
  <c r="H110"/>
  <c r="G109"/>
  <c r="N108"/>
  <c r="M108"/>
  <c r="L108"/>
  <c r="L103" s="1"/>
  <c r="K108"/>
  <c r="K103" s="1"/>
  <c r="K163" s="1"/>
  <c r="J108"/>
  <c r="J103" s="1"/>
  <c r="J163" s="1"/>
  <c r="I108"/>
  <c r="H108"/>
  <c r="N107"/>
  <c r="M107"/>
  <c r="K107"/>
  <c r="J107"/>
  <c r="I107"/>
  <c r="H107"/>
  <c r="K104"/>
  <c r="G104" s="1"/>
  <c r="L102"/>
  <c r="G92"/>
  <c r="G91" s="1"/>
  <c r="N86"/>
  <c r="M86"/>
  <c r="L86"/>
  <c r="K86"/>
  <c r="J86"/>
  <c r="I86"/>
  <c r="H86"/>
  <c r="G86"/>
  <c r="N81"/>
  <c r="M81"/>
  <c r="L81"/>
  <c r="K81"/>
  <c r="J81"/>
  <c r="I81"/>
  <c r="H81"/>
  <c r="G81"/>
  <c r="N77"/>
  <c r="M77"/>
  <c r="M72" s="1"/>
  <c r="M71" s="1"/>
  <c r="K77"/>
  <c r="J77"/>
  <c r="J76" s="1"/>
  <c r="I77"/>
  <c r="H77"/>
  <c r="H72" s="1"/>
  <c r="H71" s="1"/>
  <c r="J73"/>
  <c r="N66"/>
  <c r="N169" s="1"/>
  <c r="M66"/>
  <c r="M169" s="1"/>
  <c r="L66"/>
  <c r="L169" s="1"/>
  <c r="K66"/>
  <c r="K169" s="1"/>
  <c r="J66"/>
  <c r="I66"/>
  <c r="I169" s="1"/>
  <c r="H66"/>
  <c r="H169" s="1"/>
  <c r="G55"/>
  <c r="G54"/>
  <c r="N53"/>
  <c r="M53"/>
  <c r="L53"/>
  <c r="K53"/>
  <c r="J53"/>
  <c r="I53"/>
  <c r="H53"/>
  <c r="G50"/>
  <c r="G49"/>
  <c r="N48"/>
  <c r="M48"/>
  <c r="L48"/>
  <c r="K48"/>
  <c r="J48"/>
  <c r="I48"/>
  <c r="H48"/>
  <c r="G46"/>
  <c r="G44"/>
  <c r="N43"/>
  <c r="M43"/>
  <c r="L43"/>
  <c r="K43"/>
  <c r="J43"/>
  <c r="I43"/>
  <c r="H43"/>
  <c r="I40"/>
  <c r="I38" s="1"/>
  <c r="G38"/>
  <c r="N38"/>
  <c r="M38"/>
  <c r="L38"/>
  <c r="K38"/>
  <c r="J38"/>
  <c r="H38"/>
  <c r="N33"/>
  <c r="M33"/>
  <c r="L33"/>
  <c r="K33"/>
  <c r="J33"/>
  <c r="I33"/>
  <c r="H33"/>
  <c r="N28"/>
  <c r="M28"/>
  <c r="L28"/>
  <c r="K28"/>
  <c r="J28"/>
  <c r="I28"/>
  <c r="H28"/>
  <c r="J26"/>
  <c r="I26"/>
  <c r="M25"/>
  <c r="M20" s="1"/>
  <c r="M65" s="1"/>
  <c r="M168" s="1"/>
  <c r="L25"/>
  <c r="L20" s="1"/>
  <c r="L65" s="1"/>
  <c r="K25"/>
  <c r="K20" s="1"/>
  <c r="K65" s="1"/>
  <c r="J25"/>
  <c r="H25"/>
  <c r="H20" s="1"/>
  <c r="N64"/>
  <c r="M24"/>
  <c r="L24"/>
  <c r="L64" s="1"/>
  <c r="K24"/>
  <c r="J24"/>
  <c r="J64" s="1"/>
  <c r="I24"/>
  <c r="I64" s="1"/>
  <c r="H24"/>
  <c r="H64" s="1"/>
  <c r="G22"/>
  <c r="N21"/>
  <c r="M21"/>
  <c r="L21"/>
  <c r="K21"/>
  <c r="J21"/>
  <c r="I21"/>
  <c r="H21"/>
  <c r="J20"/>
  <c r="J65" s="1"/>
  <c r="I20"/>
  <c r="I65" s="1"/>
  <c r="M19"/>
  <c r="L19"/>
  <c r="K19"/>
  <c r="J19"/>
  <c r="I19"/>
  <c r="H19"/>
  <c r="M76" l="1"/>
  <c r="G20"/>
  <c r="G19"/>
  <c r="G25"/>
  <c r="G28"/>
  <c r="N162"/>
  <c r="N161" s="1"/>
  <c r="M146"/>
  <c r="G147"/>
  <c r="L73"/>
  <c r="G73" s="1"/>
  <c r="G78"/>
  <c r="I63"/>
  <c r="J63"/>
  <c r="J169"/>
  <c r="M64"/>
  <c r="M63" s="1"/>
  <c r="G24"/>
  <c r="L72"/>
  <c r="G77"/>
  <c r="L163"/>
  <c r="G163" s="1"/>
  <c r="M23"/>
  <c r="G48"/>
  <c r="L101"/>
  <c r="N76"/>
  <c r="K106"/>
  <c r="K101" s="1"/>
  <c r="I168"/>
  <c r="G26"/>
  <c r="N72"/>
  <c r="N71" s="1"/>
  <c r="H162"/>
  <c r="H167" s="1"/>
  <c r="G121"/>
  <c r="G151"/>
  <c r="G156"/>
  <c r="N146"/>
  <c r="N167"/>
  <c r="N166" s="1"/>
  <c r="I18"/>
  <c r="J18"/>
  <c r="N18"/>
  <c r="G21"/>
  <c r="H23"/>
  <c r="J106"/>
  <c r="L106"/>
  <c r="G142"/>
  <c r="G141" s="1"/>
  <c r="M18"/>
  <c r="K18"/>
  <c r="I23"/>
  <c r="G43"/>
  <c r="H76"/>
  <c r="I72"/>
  <c r="I71" s="1"/>
  <c r="M106"/>
  <c r="M102" s="1"/>
  <c r="M101" s="1"/>
  <c r="G116"/>
  <c r="N106"/>
  <c r="N102" s="1"/>
  <c r="N101" s="1"/>
  <c r="J23"/>
  <c r="N23"/>
  <c r="G53"/>
  <c r="L146"/>
  <c r="J168"/>
  <c r="G110"/>
  <c r="J72"/>
  <c r="J71" s="1"/>
  <c r="G108"/>
  <c r="L18"/>
  <c r="G169"/>
  <c r="K72"/>
  <c r="K71" s="1"/>
  <c r="J102"/>
  <c r="J101" s="1"/>
  <c r="K76"/>
  <c r="K102"/>
  <c r="L168"/>
  <c r="G107"/>
  <c r="L76"/>
  <c r="H161"/>
  <c r="L63"/>
  <c r="K168"/>
  <c r="K23"/>
  <c r="I106"/>
  <c r="L23"/>
  <c r="K64"/>
  <c r="G64" s="1"/>
  <c r="G66"/>
  <c r="H146"/>
  <c r="I162"/>
  <c r="I161" s="1"/>
  <c r="M162"/>
  <c r="M161" s="1"/>
  <c r="H65"/>
  <c r="G103"/>
  <c r="H18"/>
  <c r="I76"/>
  <c r="H106"/>
  <c r="G18" l="1"/>
  <c r="G101"/>
  <c r="H168"/>
  <c r="G63"/>
  <c r="G72"/>
  <c r="K63"/>
  <c r="G23"/>
  <c r="L71"/>
  <c r="G71" s="1"/>
  <c r="G76"/>
  <c r="L162"/>
  <c r="G106"/>
  <c r="G146"/>
  <c r="J162"/>
  <c r="J161" s="1"/>
  <c r="I167"/>
  <c r="I166" s="1"/>
  <c r="G102"/>
  <c r="K162"/>
  <c r="K161" s="1"/>
  <c r="H166"/>
  <c r="M167"/>
  <c r="M166" s="1"/>
  <c r="H63"/>
  <c r="L161" l="1"/>
  <c r="G161" s="1"/>
  <c r="G162"/>
  <c r="L167"/>
  <c r="K167"/>
  <c r="K166" s="1"/>
  <c r="J167"/>
  <c r="J166" s="1"/>
  <c r="G167" l="1"/>
  <c r="G166" s="1"/>
  <c r="L166"/>
</calcChain>
</file>

<file path=xl/sharedStrings.xml><?xml version="1.0" encoding="utf-8"?>
<sst xmlns="http://schemas.openxmlformats.org/spreadsheetml/2006/main" count="651" uniqueCount="121">
  <si>
    <t>Структура муниципальной программы "Молодежная политика, развитие физической культуры и спорта в Азовском немецком национальном муниципальном районе Омской области"</t>
  </si>
  <si>
    <t>Наименование показателя</t>
  </si>
  <si>
    <t>Сроки реализации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</si>
  <si>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</si>
  <si>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</si>
  <si>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Целевые индикаторы реализации мероприятия (группы мероприятий) муниципальной программы</t>
  </si>
  <si>
    <t>Единица измерения</t>
  </si>
  <si>
    <t>Значение</t>
  </si>
  <si>
    <t>с (год)</t>
  </si>
  <si>
    <t>по (год)</t>
  </si>
  <si>
    <t>Источник</t>
  </si>
  <si>
    <t>Объем (рублей)</t>
  </si>
  <si>
    <t>в том числе по годам реализации муниципальной программы</t>
  </si>
  <si>
    <t>ВСЕГО</t>
  </si>
  <si>
    <t>Всего</t>
  </si>
  <si>
    <r>
      <rPr>
        <b/>
        <sz val="12"/>
        <rFont val="Times New Roman"/>
        <family val="1"/>
        <charset val="204"/>
      </rPr>
      <t>Цель муниципальной программы</t>
    </r>
    <r>
      <rPr>
        <sz val="12"/>
        <rFont val="Times New Roman"/>
        <family val="1"/>
        <charset val="204"/>
      </rPr>
      <t>:     Создание благоприятных условий для всестороннего развития, успешной социализации, эффективной самореализации молодых граждан, совершенствование системы физического воспитания различных категорий и групп населения Азовского немецкого национального муниципального района Омской области</t>
    </r>
  </si>
  <si>
    <t>х</t>
  </si>
  <si>
    <t>x</t>
  </si>
  <si>
    <t>Подпрограмма 1 "Новое поколение"</t>
  </si>
  <si>
    <r>
      <rPr>
        <b/>
        <sz val="12"/>
        <rFont val="Times New Roman"/>
        <family val="1"/>
        <charset val="204"/>
      </rPr>
      <t>Задача 1</t>
    </r>
    <r>
      <rPr>
        <sz val="12"/>
        <rFont val="Times New Roman"/>
        <family val="1"/>
        <charset val="204"/>
      </rPr>
      <t xml:space="preserve"> муниципальной программы "Содействие созданию правовых, социально-экономических, организационных, культурных и иных условий, способствующих самореализации и гражданскому становлению подростков и молодежи Азовского ННМР Омской области"</t>
    </r>
  </si>
  <si>
    <r>
      <t>Цель подрограммы</t>
    </r>
    <r>
      <rPr>
        <sz val="12"/>
        <color indexed="8"/>
        <rFont val="Times New Roman"/>
        <family val="1"/>
        <charset val="204"/>
      </rPr>
      <t xml:space="preserve"> 1 "Создание условий для социализации и эффективной самореализации молодежи Азовского ННМР Омской области"</t>
    </r>
  </si>
  <si>
    <r>
      <t xml:space="preserve">Задача 1 </t>
    </r>
    <r>
      <rPr>
        <sz val="12"/>
        <color indexed="8"/>
        <rFont val="Times New Roman"/>
        <family val="1"/>
        <charset val="204"/>
      </rPr>
      <t xml:space="preserve">подпрограммы 1 муниципальной программы "Создание условий по сокращению негативных социальных явлений среди детей и подростков, вовлечение молодежи Азовского ННМР Омской области в общественную деятельность, создание системы поддержки инициативной и талантливой молодежи"
</t>
    </r>
  </si>
  <si>
    <t>Всего, из них расходы за счет:</t>
  </si>
  <si>
    <r>
      <t xml:space="preserve">1. налоговых и неналоговых поступлений в местный бюджет нецелевого характера (далее - источник </t>
    </r>
    <r>
      <rPr>
        <i/>
        <sz val="12"/>
        <color indexed="8"/>
        <rFont val="Times New Roman"/>
        <family val="1"/>
        <charset val="204"/>
      </rPr>
      <t>№</t>
    </r>
    <r>
      <rPr>
        <sz val="12"/>
        <color indexed="8"/>
        <rFont val="Times New Roman"/>
        <family val="1"/>
        <charset val="204"/>
      </rPr>
      <t xml:space="preserve"> 1)</t>
    </r>
  </si>
  <si>
    <t>2. поступлений в местный бюджет целевого характера (далее - источник № 2)</t>
  </si>
  <si>
    <t>3. иных источников финансирования, предусмотренных законодательством (далее - источник № 3)</t>
  </si>
  <si>
    <t>4. переходящего остатка бюджетных средств (далее - источник № 4)</t>
  </si>
  <si>
    <t>1.1</t>
  </si>
  <si>
    <r>
      <rPr>
        <b/>
        <sz val="12"/>
        <color indexed="8"/>
        <rFont val="Times New Roman"/>
        <family val="1"/>
        <charset val="204"/>
      </rPr>
      <t xml:space="preserve">Основное мероприятие </t>
    </r>
    <r>
      <rPr>
        <sz val="12"/>
        <color indexed="8"/>
        <rFont val="Times New Roman"/>
        <family val="1"/>
        <charset val="204"/>
      </rPr>
      <t>«Реализация комплекса мер по созданию условий для социализации и эффективной самореализации молодежи Азовского немецкого национального муниципального района Омской области»</t>
    </r>
  </si>
  <si>
    <t>Межпоселенческое казенное учреждение «Центр по работе с детьми и молодежью»</t>
  </si>
  <si>
    <t xml:space="preserve">1.источник №1 </t>
  </si>
  <si>
    <t xml:space="preserve">2.источник № 2 </t>
  </si>
  <si>
    <t>3.источник № 3</t>
  </si>
  <si>
    <t>4.источник № 4</t>
  </si>
  <si>
    <t>1.2</t>
  </si>
  <si>
    <r>
      <rPr>
        <b/>
        <sz val="12"/>
        <color indexed="8"/>
        <rFont val="Times New Roman"/>
        <family val="1"/>
        <charset val="204"/>
      </rPr>
      <t>Мероприятие 1</t>
    </r>
    <r>
      <rPr>
        <sz val="12"/>
        <color indexed="8"/>
        <rFont val="Times New Roman"/>
        <family val="1"/>
        <charset val="204"/>
      </rPr>
      <t xml:space="preserve"> "Совершенствование деятельности учреждений,  работающих в сфере молодежной политики"</t>
    </r>
  </si>
  <si>
    <t>Доля мероприятий, освещенных в АИС "Молодежь"</t>
  </si>
  <si>
    <t>%</t>
  </si>
  <si>
    <t>2.источник № 2</t>
  </si>
  <si>
    <t>1.3</t>
  </si>
  <si>
    <r>
      <rPr>
        <b/>
        <sz val="12"/>
        <color indexed="8"/>
        <rFont val="Times New Roman"/>
        <family val="1"/>
        <charset val="204"/>
      </rPr>
      <t>Мероприятие 2</t>
    </r>
    <r>
      <rPr>
        <sz val="12"/>
        <color indexed="8"/>
        <rFont val="Times New Roman"/>
        <family val="1"/>
        <charset val="204"/>
      </rPr>
      <t xml:space="preserve"> "Организация и осуществление мероприятий межпоселенческого характера по работе с детьми и молодежью"</t>
    </r>
  </si>
  <si>
    <t>Количество молодежных клубов (волонтерских отрядов)</t>
  </si>
  <si>
    <t>ед.</t>
  </si>
  <si>
    <t>1.источник №1 (далее - источник 1)</t>
  </si>
  <si>
    <t>1.4</t>
  </si>
  <si>
    <r>
      <rPr>
        <b/>
        <sz val="12"/>
        <color indexed="8"/>
        <rFont val="Times New Roman"/>
        <family val="1"/>
        <charset val="204"/>
      </rPr>
      <t>Мероприятие 3</t>
    </r>
    <r>
      <rPr>
        <sz val="12"/>
        <color indexed="8"/>
        <rFont val="Times New Roman"/>
        <family val="1"/>
        <charset val="204"/>
      </rPr>
      <t xml:space="preserve"> "Участие в организации и финансировании временного трудоустройства несовершеннолетних граждан в возрасте от 14 до 18 лет в свободное от учебы время (по согласованию с работодателями) Азовского немецкого национального муниципального района Омской области"</t>
    </r>
  </si>
  <si>
    <t xml:space="preserve">Количество несовершеннолетних граждан в возрасте от 14 до 18 лет трудоустроенных в свободное от учебы время </t>
  </si>
  <si>
    <t>Чел</t>
  </si>
  <si>
    <t>1.источник №1</t>
  </si>
  <si>
    <t>1.5</t>
  </si>
  <si>
    <r>
      <rPr>
        <b/>
        <sz val="12"/>
        <color indexed="8"/>
        <rFont val="Times New Roman"/>
        <family val="1"/>
        <charset val="204"/>
      </rPr>
      <t>Мероприятие 4</t>
    </r>
    <r>
      <rPr>
        <sz val="12"/>
        <color indexed="8"/>
        <rFont val="Times New Roman"/>
        <family val="1"/>
        <charset val="204"/>
      </rPr>
      <t xml:space="preserve"> «Организация и осуществление мероприятий с детьми и молодежью»</t>
    </r>
  </si>
  <si>
    <t>Доля  специалистов по работе с детьми и молодежью, учствующих в региональных и всероссийских мероприятиях молодежной политики</t>
  </si>
  <si>
    <r>
      <rPr>
        <b/>
        <sz val="12"/>
        <color indexed="8"/>
        <rFont val="Times New Roman"/>
        <family val="1"/>
        <charset val="204"/>
      </rPr>
      <t>Мероприятие 5</t>
    </r>
    <r>
      <rPr>
        <sz val="12"/>
        <color indexed="8"/>
        <rFont val="Times New Roman"/>
        <family val="1"/>
        <charset val="204"/>
      </rPr>
      <t xml:space="preserve"> « Поощрение администраций муниципальных районов Омской области за лучшую организацию органами местного самоуправления муниципальных районов Омской области временного трудоустройства несовершеннолетних в возрасте от 14 до 18 лет в свободное от учебы время»</t>
    </r>
  </si>
  <si>
    <r>
      <rPr>
        <b/>
        <sz val="12"/>
        <color indexed="8"/>
        <rFont val="Times New Roman"/>
        <family val="1"/>
        <charset val="204"/>
      </rPr>
      <t>Мероприятие 6</t>
    </r>
    <r>
      <rPr>
        <sz val="12"/>
        <color indexed="8"/>
        <rFont val="Times New Roman"/>
        <family val="1"/>
        <charset val="204"/>
      </rPr>
      <t xml:space="preserve"> «Поощрение за лучшую организацию деятельности учреждений сферы молодежной политики Азовского немецкого национального муниципального района Омской области»</t>
    </r>
  </si>
  <si>
    <t>Итого по подпрограмме 1</t>
  </si>
  <si>
    <t>Подпрограмма 2 "Развитие физической культуры и спорта в  Азовском немецком национальном муниципальном районе Омской области"</t>
  </si>
  <si>
    <r>
      <rPr>
        <b/>
        <sz val="12"/>
        <rFont val="Times New Roman"/>
        <family val="1"/>
        <charset val="204"/>
      </rPr>
      <t>Задача 2</t>
    </r>
    <r>
      <rPr>
        <sz val="12"/>
        <rFont val="Times New Roman"/>
        <family val="1"/>
        <charset val="204"/>
      </rPr>
      <t xml:space="preserve"> муниципальной программы: Формирование у населения Азовского немецкого национального муниципального района Омской области устойчивого интереса и потребности к регулярным занятиям физической культурой и спортом, создание условий для самостоятельных занятий</t>
    </r>
  </si>
  <si>
    <r>
      <rPr>
        <b/>
        <sz val="12"/>
        <rFont val="Times New Roman"/>
        <family val="1"/>
        <charset val="204"/>
      </rPr>
      <t xml:space="preserve">Цель подпрограммы 2 </t>
    </r>
    <r>
      <rPr>
        <sz val="12"/>
        <rFont val="Times New Roman"/>
        <family val="1"/>
        <charset val="204"/>
      </rPr>
      <t>"Создание условий для реализации муниципальной политики, обеспечивающей развитие физкультурно-спортивной работы по месту жительства"</t>
    </r>
  </si>
  <si>
    <r>
      <rPr>
        <b/>
        <sz val="12"/>
        <rFont val="Times New Roman"/>
        <family val="1"/>
        <charset val="204"/>
      </rPr>
      <t>Задача 1</t>
    </r>
    <r>
      <rPr>
        <sz val="12"/>
        <rFont val="Times New Roman"/>
        <family val="1"/>
        <charset val="204"/>
      </rPr>
      <t xml:space="preserve"> подпрограммы 2 муниципальной программы "Повышение мотивации жителей Азовского ННМР Омской области к регулярным занятиям физической культурой и спортом и ведению здорового образа жизни"</t>
    </r>
  </si>
  <si>
    <t>Бюджетное учреждение районный спортивный клуб «Штерн».</t>
  </si>
  <si>
    <t>2.1</t>
  </si>
  <si>
    <r>
      <rPr>
        <b/>
        <sz val="12"/>
        <rFont val="Times New Roman"/>
        <family val="1"/>
        <charset val="204"/>
      </rPr>
      <t xml:space="preserve">Основное мероприятие 1 </t>
    </r>
    <r>
      <rPr>
        <sz val="12"/>
        <rFont val="Times New Roman"/>
        <family val="1"/>
        <charset val="204"/>
      </rPr>
      <t>«Создание условий для занятий физической культурой и спортом в Азовском немецком национальном муниципальном районе Омской области»</t>
    </r>
  </si>
  <si>
    <t xml:space="preserve">Управление по делам молодежи, физической кульуры и спорта  Азовского немецкого национального муниципального района Омской области, Администрация Азовского немецкого нацилнального муниципального района Омской области, Бюджетное учреждение районный спортивный клуб «Штерн» </t>
  </si>
  <si>
    <t>2.1.1</t>
  </si>
  <si>
    <r>
      <rPr>
        <b/>
        <sz val="12"/>
        <rFont val="Times New Roman"/>
        <family val="1"/>
        <charset val="204"/>
      </rPr>
      <t>Мероприятие 1</t>
    </r>
    <r>
      <rPr>
        <sz val="12"/>
        <rFont val="Times New Roman"/>
        <family val="1"/>
        <charset val="204"/>
      </rPr>
      <t xml:space="preserve"> «Организация и проведение физкультурно-оздоровительных и спортивно-массовых мероприятий»</t>
    </r>
  </si>
  <si>
    <t>Бюджетное учреждение районный спортивный клуб "Штерн"</t>
  </si>
  <si>
    <t>Доля населения выполнившего нормативы испытаний (тестов) комплекса ГТО на знаки отличия, от численности населения, принявшего участие в выполнении нормативов испытаний (тестов) комплекса ГТО</t>
  </si>
  <si>
    <t>2.1.2</t>
  </si>
  <si>
    <r>
      <rPr>
        <b/>
        <sz val="12"/>
        <rFont val="Times New Roman"/>
        <family val="1"/>
        <charset val="204"/>
      </rPr>
      <t xml:space="preserve">Мероприятие 2 </t>
    </r>
    <r>
      <rPr>
        <sz val="12"/>
        <rFont val="Times New Roman"/>
        <family val="1"/>
        <charset val="204"/>
      </rPr>
      <t>"Осуществление функций руководства и управления в сфере установленных функций"</t>
    </r>
  </si>
  <si>
    <t>Управление по делам молодежи, физической культуры и спорта Азовского немецкого национального района Омской области</t>
  </si>
  <si>
    <t>Исполнение мероприятий, запланированных в соответствии с календарным планом физкультурных и спортивных мероприятий Азовского ННМР Омской области</t>
  </si>
  <si>
    <t>2.1.3</t>
  </si>
  <si>
    <t>Администрация Азовского немецкого национального муниципального района Омской области</t>
  </si>
  <si>
    <t>Ввод в эксплуатацию крытого хоккейного корта</t>
  </si>
  <si>
    <t>2.2</t>
  </si>
  <si>
    <r>
      <rPr>
        <b/>
        <sz val="12"/>
        <rFont val="Times New Roman"/>
        <family val="1"/>
        <charset val="204"/>
      </rPr>
      <t>Задача 2</t>
    </r>
    <r>
      <rPr>
        <sz val="12"/>
        <rFont val="Times New Roman"/>
        <family val="1"/>
        <charset val="204"/>
      </rPr>
      <t xml:space="preserve"> подпрограммы 2 муниципальной программы "Обеспечение дальнейщего развития материально-технической базы в сфере физической культуры и спорта Азовского ННМР Омской области"</t>
    </r>
  </si>
  <si>
    <t>2.2.1</t>
  </si>
  <si>
    <r>
      <rPr>
        <b/>
        <sz val="12"/>
        <rFont val="Times New Roman"/>
        <family val="1"/>
        <charset val="204"/>
      </rPr>
      <t>Основное мероприятие 2</t>
    </r>
    <r>
      <rPr>
        <sz val="12"/>
        <rFont val="Times New Roman"/>
        <family val="1"/>
        <charset val="204"/>
      </rPr>
      <t xml:space="preserve"> "Сохранение и развитие инфраструктуры объектов физической культуры и спорта на территории Азовского немецкого национального муниципального района Омской области"</t>
    </r>
  </si>
  <si>
    <t>Управление по делам молодежи, физической кульуры и спорта  Азовского немецкого национального муниципального района Омской области, Комитет по образованию Азовского немецкого национального муниципального района</t>
  </si>
  <si>
    <t>2.2.2</t>
  </si>
  <si>
    <r>
      <rPr>
        <b/>
        <sz val="12"/>
        <rFont val="Times New Roman"/>
        <family val="1"/>
        <charset val="204"/>
      </rPr>
      <t>Мероприятие 1</t>
    </r>
    <r>
      <rPr>
        <sz val="12"/>
        <rFont val="Times New Roman"/>
        <family val="1"/>
        <charset val="204"/>
      </rPr>
      <t xml:space="preserve"> "Капитальный ремонт, ремонт и материально-технологическое оснащение объектов, находящихся в муниципальной собственности Азовского немецкого национального муниципального района Омской области, а так-же муниципальных учреждений района"</t>
    </r>
  </si>
  <si>
    <t>Бюджетное учреждение районный спортивный клуб «Штерн»</t>
  </si>
  <si>
    <t>Доля обустроенных и отремонтированных объектов спортивной инфраструктуры</t>
  </si>
  <si>
    <t>2.2.3</t>
  </si>
  <si>
    <r>
      <rPr>
        <b/>
        <sz val="12"/>
        <rFont val="Times New Roman"/>
        <family val="1"/>
        <charset val="204"/>
      </rPr>
      <t xml:space="preserve">Мероприятие 2 </t>
    </r>
    <r>
      <rPr>
        <sz val="12"/>
        <rFont val="Times New Roman"/>
        <family val="1"/>
        <charset val="204"/>
      </rPr>
      <t>"Предоставление субсидий из бюджета Азовского немецкого национального муниципального района Омской области управляющим компаниям (организациям) на модернизацию и эксплуатацию плоскостных спортивных сооружений, находящихся на территории Азовского немецкого национального муниципального района Омской области включая их оснащение спортивным оборудованием и инветарем."</t>
    </r>
  </si>
  <si>
    <t>Количество модернизированных плоскостных споритвных сооружений</t>
  </si>
  <si>
    <t>2.2.4</t>
  </si>
  <si>
    <r>
      <rPr>
        <b/>
        <sz val="12"/>
        <rFont val="Times New Roman"/>
        <family val="1"/>
        <charset val="204"/>
      </rPr>
      <t>Мероприятие 3</t>
    </r>
    <r>
      <rPr>
        <sz val="12"/>
        <rFont val="Times New Roman"/>
        <family val="1"/>
        <charset val="204"/>
      </rPr>
      <t xml:space="preserve"> "Создание объектов инфраструктуры муниципальной собственности для занятий физической культурой и спортом (крытый хоккейный корт в с.Азово Азовского немецкого национального муниципального района Омской области)"</t>
    </r>
  </si>
  <si>
    <t xml:space="preserve">Бюджетное учреждение районный спортивный клуб «Штерн». </t>
  </si>
  <si>
    <t>Степень реализации мероприятия</t>
  </si>
  <si>
    <r>
      <rPr>
        <b/>
        <sz val="12"/>
        <rFont val="Times New Roman"/>
        <family val="1"/>
        <charset val="204"/>
      </rPr>
      <t xml:space="preserve">Мероприятие 4 </t>
    </r>
    <r>
      <rPr>
        <sz val="12"/>
        <rFont val="Times New Roman"/>
        <family val="1"/>
        <charset val="204"/>
      </rPr>
      <t>"Капитальный ремонт и материально-техническое оснащение объектов, находящихся в муниципальной собственности, а также муниципальных учреждений"</t>
    </r>
  </si>
  <si>
    <t>Бюджетное учреждение районный спортивный клуб «Штерн», МБУ ДО СШ "Штерн"</t>
  </si>
  <si>
    <t>Количество оснащенных материально-техническими средствами объектов, находящихся в муниципальной собственности, а также муниципальных учреждений</t>
  </si>
  <si>
    <t>2.2.5</t>
  </si>
  <si>
    <t>2.2.6</t>
  </si>
  <si>
    <t>2.3</t>
  </si>
  <si>
    <r>
      <rPr>
        <b/>
        <sz val="12"/>
        <rFont val="Times New Roman"/>
        <family val="1"/>
        <charset val="204"/>
      </rPr>
      <t>Задача 3</t>
    </r>
    <r>
      <rPr>
        <sz val="12"/>
        <rFont val="Times New Roman"/>
        <family val="1"/>
        <charset val="204"/>
      </rPr>
      <t xml:space="preserve"> подпрограммы 2 муниципальной программы "Обеспечение равного доступа инвалидов и других маломобильных групп населения к  объектам спорта и услугам"</t>
    </r>
  </si>
  <si>
    <t>2.3.1</t>
  </si>
  <si>
    <r>
      <rPr>
        <b/>
        <sz val="12"/>
        <rFont val="Times New Roman"/>
        <family val="1"/>
        <charset val="204"/>
      </rPr>
      <t>Основное мероприятие 3</t>
    </r>
    <r>
      <rPr>
        <sz val="12"/>
        <rFont val="Times New Roman"/>
        <family val="1"/>
        <charset val="204"/>
      </rPr>
      <t xml:space="preserve"> "Доступная среда"</t>
    </r>
  </si>
  <si>
    <t>2.3.2</t>
  </si>
  <si>
    <r>
      <rPr>
        <b/>
        <sz val="12"/>
        <rFont val="Times New Roman"/>
        <family val="1"/>
        <charset val="204"/>
      </rPr>
      <t>Мероприятие 1</t>
    </r>
    <r>
      <rPr>
        <sz val="12"/>
        <rFont val="Times New Roman"/>
        <family val="1"/>
        <charset val="204"/>
      </rPr>
      <t xml:space="preserve"> "Обеспечение беспрепятственного доступа к муниципальным учреждениям Азовского немецкого национального муниципального района Омской области"</t>
    </r>
  </si>
  <si>
    <t>Степень доступности объектов спортивной инфраструктуры для лиц с ограниченными возможностями здоровья и инвалидов</t>
  </si>
  <si>
    <t>2.3.3</t>
  </si>
  <si>
    <r>
      <rPr>
        <b/>
        <sz val="12"/>
        <rFont val="Times New Roman"/>
        <family val="1"/>
        <charset val="204"/>
      </rPr>
      <t>Мероприятие 2</t>
    </r>
    <r>
      <rPr>
        <sz val="12"/>
        <rFont val="Times New Roman"/>
        <family val="1"/>
        <charset val="204"/>
      </rPr>
      <t xml:space="preserve"> "Проведение мероприятий для лиц с ограниченными возможностями Азовского немецкого национального муниципального района Омской области"</t>
    </r>
  </si>
  <si>
    <t>Бюджетное учреждение районный спортивный клуб «Штерн». Межпоселенческое казенное учреждение «Центр по работе с детьми и молодежью»</t>
  </si>
  <si>
    <t>Доля физкультурно-спортивных мероприятий, организованных с участием лиц с ограниченными возможностями здоровья и инвалидов в общем количестве мероприятий</t>
  </si>
  <si>
    <t>2.3.4</t>
  </si>
  <si>
    <t>Итого по подпрограмме 2</t>
  </si>
  <si>
    <t>3</t>
  </si>
  <si>
    <t xml:space="preserve">Итого по программе </t>
  </si>
  <si>
    <t>Главный специалист                                                    Авдецкая С.Ш.</t>
  </si>
  <si>
    <t>1.6</t>
  </si>
  <si>
    <t>1.7</t>
  </si>
  <si>
    <t>1.8</t>
  </si>
  <si>
    <t>Количество оснащенных материально-техническими средствами объектов, находящихся в муниципальной собственности, а также муниципальных учреждений в сфере молодежной политики</t>
  </si>
  <si>
    <t>2.1.4</t>
  </si>
  <si>
    <r>
      <rPr>
        <b/>
        <sz val="12"/>
        <rFont val="Times New Roman"/>
        <family val="1"/>
        <charset val="204"/>
      </rPr>
      <t>Мероприятие 7 "</t>
    </r>
    <r>
      <rPr>
        <sz val="12"/>
        <rFont val="Times New Roman"/>
        <family val="1"/>
        <charset val="204"/>
      </rPr>
      <t>Капитальный ремонт и материально-техническое оснащение объектов, находящихся в муниципальной собственности, а также муниципальных учреждений сферы молодежной политики, благоустройство территорий муниципальных образований Омской области"</t>
    </r>
  </si>
  <si>
    <r>
      <rPr>
        <b/>
        <sz val="12"/>
        <rFont val="Times New Roman"/>
        <family val="1"/>
        <charset val="204"/>
      </rPr>
      <t>Мероприятие 4 "</t>
    </r>
    <r>
      <rPr>
        <sz val="12"/>
        <rFont val="Times New Roman"/>
        <family val="1"/>
        <charset val="204"/>
      </rPr>
      <t>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поселения)"</t>
    </r>
  </si>
  <si>
    <r>
      <rPr>
        <b/>
        <sz val="12"/>
        <rFont val="Times New Roman"/>
        <family val="1"/>
        <charset val="204"/>
      </rPr>
      <t>Мероприятие 3</t>
    </r>
    <r>
      <rPr>
        <sz val="12"/>
        <rFont val="Times New Roman"/>
        <family val="1"/>
        <charset val="204"/>
      </rPr>
      <t xml:space="preserve"> "Устройство быстровозводимых крытых конструкций"</t>
    </r>
  </si>
  <si>
    <r>
      <rPr>
        <b/>
        <sz val="12"/>
        <rFont val="Times New Roman"/>
        <family val="1"/>
        <charset val="204"/>
      </rPr>
      <t>Мероприятие 5</t>
    </r>
    <r>
      <rPr>
        <sz val="12"/>
        <rFont val="Times New Roman"/>
        <family val="1"/>
        <charset val="204"/>
      </rPr>
      <t xml:space="preserve"> "Реализация инициативных пректов в сфере физической культуры и спорта на территории Азовского немецкого национального муниципального района Омской области"</t>
    </r>
  </si>
  <si>
    <t xml:space="preserve">Приложение к постановлению Администрации Азовского немецкого национального муниципального района Омской области от 01.04.2025 № 201      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</si>
</sst>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0\ _₽"/>
  </numFmts>
  <fonts count="1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4" fillId="2" borderId="0" xfId="0" applyFont="1" applyFill="1" applyBorder="1"/>
    <xf numFmtId="0" fontId="4" fillId="2" borderId="0" xfId="0" applyFont="1" applyFill="1"/>
    <xf numFmtId="0" fontId="2" fillId="2" borderId="10" xfId="0" applyFont="1" applyFill="1" applyBorder="1" applyAlignment="1">
      <alignment vertical="top"/>
    </xf>
    <xf numFmtId="0" fontId="1" fillId="2" borderId="7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8" fillId="2" borderId="0" xfId="0" applyFont="1" applyFill="1"/>
    <xf numFmtId="0" fontId="1" fillId="2" borderId="7" xfId="0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4" fontId="2" fillId="2" borderId="7" xfId="0" applyNumberFormat="1" applyFont="1" applyFill="1" applyBorder="1" applyAlignment="1">
      <alignment horizontal="center" vertical="top"/>
    </xf>
    <xf numFmtId="0" fontId="9" fillId="2" borderId="0" xfId="0" applyFont="1" applyFill="1" applyBorder="1"/>
    <xf numFmtId="2" fontId="1" fillId="2" borderId="7" xfId="0" applyNumberFormat="1" applyFont="1" applyFill="1" applyBorder="1" applyAlignment="1">
      <alignment horizontal="left" vertical="top" wrapText="1"/>
    </xf>
    <xf numFmtId="4" fontId="6" fillId="2" borderId="11" xfId="0" applyNumberFormat="1" applyFont="1" applyFill="1" applyBorder="1" applyAlignment="1">
      <alignment vertical="top"/>
    </xf>
    <xf numFmtId="4" fontId="3" fillId="2" borderId="11" xfId="0" applyNumberFormat="1" applyFont="1" applyFill="1" applyBorder="1" applyAlignment="1">
      <alignment vertical="top" wrapText="1"/>
    </xf>
    <xf numFmtId="4" fontId="3" fillId="2" borderId="11" xfId="0" applyNumberFormat="1" applyFont="1" applyFill="1" applyBorder="1" applyAlignment="1">
      <alignment vertical="top"/>
    </xf>
    <xf numFmtId="4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top"/>
    </xf>
    <xf numFmtId="4" fontId="2" fillId="2" borderId="7" xfId="0" applyNumberFormat="1" applyFont="1" applyFill="1" applyBorder="1" applyAlignment="1">
      <alignment vertical="top" wrapText="1"/>
    </xf>
    <xf numFmtId="4" fontId="2" fillId="2" borderId="7" xfId="0" applyNumberFormat="1" applyFont="1" applyFill="1" applyBorder="1" applyAlignment="1">
      <alignment vertical="top"/>
    </xf>
    <xf numFmtId="4" fontId="2" fillId="2" borderId="11" xfId="0" applyNumberFormat="1" applyFont="1" applyFill="1" applyBorder="1" applyAlignment="1">
      <alignment vertical="top"/>
    </xf>
    <xf numFmtId="4" fontId="6" fillId="2" borderId="7" xfId="0" applyNumberFormat="1" applyFont="1" applyFill="1" applyBorder="1" applyAlignment="1">
      <alignment vertical="top" wrapText="1"/>
    </xf>
    <xf numFmtId="2" fontId="2" fillId="2" borderId="7" xfId="0" applyNumberFormat="1" applyFont="1" applyFill="1" applyBorder="1" applyAlignment="1">
      <alignment horizontal="left" vertical="top" wrapText="1"/>
    </xf>
    <xf numFmtId="165" fontId="1" fillId="2" borderId="7" xfId="0" applyNumberFormat="1" applyFont="1" applyFill="1" applyBorder="1" applyAlignment="1">
      <alignment horizontal="center" vertical="top"/>
    </xf>
    <xf numFmtId="165" fontId="2" fillId="2" borderId="7" xfId="0" applyNumberFormat="1" applyFont="1" applyFill="1" applyBorder="1" applyAlignment="1">
      <alignment horizontal="center" vertical="top"/>
    </xf>
    <xf numFmtId="49" fontId="1" fillId="2" borderId="7" xfId="0" applyNumberFormat="1" applyFont="1" applyFill="1" applyBorder="1" applyAlignment="1">
      <alignment horizontal="left" vertical="top" wrapText="1"/>
    </xf>
    <xf numFmtId="165" fontId="9" fillId="2" borderId="7" xfId="0" applyNumberFormat="1" applyFont="1" applyFill="1" applyBorder="1" applyAlignment="1">
      <alignment horizontal="left" vertical="top" wrapText="1"/>
    </xf>
    <xf numFmtId="165" fontId="9" fillId="2" borderId="7" xfId="0" applyNumberFormat="1" applyFont="1" applyFill="1" applyBorder="1" applyAlignment="1">
      <alignment horizontal="center" vertical="top"/>
    </xf>
    <xf numFmtId="165" fontId="6" fillId="2" borderId="7" xfId="0" applyNumberFormat="1" applyFont="1" applyFill="1" applyBorder="1" applyAlignment="1">
      <alignment horizontal="center" vertical="top"/>
    </xf>
    <xf numFmtId="165" fontId="6" fillId="2" borderId="7" xfId="0" applyNumberFormat="1" applyFont="1" applyFill="1" applyBorder="1" applyAlignment="1">
      <alignment vertical="top"/>
    </xf>
    <xf numFmtId="165" fontId="9" fillId="2" borderId="7" xfId="0" applyNumberFormat="1" applyFont="1" applyFill="1" applyBorder="1" applyAlignment="1">
      <alignment vertical="top"/>
    </xf>
    <xf numFmtId="165" fontId="6" fillId="2" borderId="7" xfId="0" applyNumberFormat="1" applyFont="1" applyFill="1" applyBorder="1" applyAlignment="1">
      <alignment vertical="top" wrapText="1"/>
    </xf>
    <xf numFmtId="165" fontId="2" fillId="2" borderId="11" xfId="0" applyNumberFormat="1" applyFont="1" applyFill="1" applyBorder="1" applyAlignment="1">
      <alignment vertical="top" wrapText="1"/>
    </xf>
    <xf numFmtId="165" fontId="2" fillId="2" borderId="11" xfId="0" applyNumberFormat="1" applyFont="1" applyFill="1" applyBorder="1" applyAlignment="1">
      <alignment vertical="top"/>
    </xf>
    <xf numFmtId="165" fontId="2" fillId="2" borderId="7" xfId="0" applyNumberFormat="1" applyFont="1" applyFill="1" applyBorder="1" applyAlignment="1">
      <alignment vertical="top"/>
    </xf>
    <xf numFmtId="165" fontId="1" fillId="2" borderId="7" xfId="0" applyNumberFormat="1" applyFont="1" applyFill="1" applyBorder="1" applyAlignment="1">
      <alignment vertical="top"/>
    </xf>
    <xf numFmtId="0" fontId="1" fillId="2" borderId="10" xfId="0" applyFont="1" applyFill="1" applyBorder="1" applyAlignment="1">
      <alignment horizontal="center" vertical="top"/>
    </xf>
    <xf numFmtId="165" fontId="2" fillId="2" borderId="7" xfId="0" applyNumberFormat="1" applyFont="1" applyFill="1" applyBorder="1" applyAlignment="1">
      <alignment vertical="top" wrapText="1"/>
    </xf>
    <xf numFmtId="165" fontId="6" fillId="2" borderId="11" xfId="0" applyNumberFormat="1" applyFont="1" applyFill="1" applyBorder="1" applyAlignment="1">
      <alignment vertical="top"/>
    </xf>
    <xf numFmtId="49" fontId="1" fillId="2" borderId="10" xfId="0" applyNumberFormat="1" applyFont="1" applyFill="1" applyBorder="1" applyAlignment="1">
      <alignment horizontal="left" vertical="top"/>
    </xf>
    <xf numFmtId="49" fontId="9" fillId="2" borderId="7" xfId="0" applyNumberFormat="1" applyFont="1" applyFill="1" applyBorder="1" applyAlignment="1">
      <alignment horizontal="left" vertical="top" wrapText="1"/>
    </xf>
    <xf numFmtId="165" fontId="6" fillId="2" borderId="7" xfId="0" applyNumberFormat="1" applyFont="1" applyFill="1" applyBorder="1" applyAlignment="1">
      <alignment horizontal="right" vertical="top"/>
    </xf>
    <xf numFmtId="165" fontId="6" fillId="2" borderId="7" xfId="0" applyNumberFormat="1" applyFont="1" applyFill="1" applyBorder="1" applyAlignment="1">
      <alignment horizontal="right"/>
    </xf>
    <xf numFmtId="165" fontId="6" fillId="2" borderId="7" xfId="0" applyNumberFormat="1" applyFont="1" applyFill="1" applyBorder="1" applyAlignment="1"/>
    <xf numFmtId="0" fontId="1" fillId="2" borderId="11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 wrapText="1"/>
    </xf>
    <xf numFmtId="0" fontId="4" fillId="2" borderId="0" xfId="0" applyFont="1" applyFill="1"/>
    <xf numFmtId="0" fontId="4" fillId="2" borderId="0" xfId="0" applyFont="1" applyFill="1" applyBorder="1"/>
    <xf numFmtId="164" fontId="13" fillId="2" borderId="14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vertical="top"/>
    </xf>
    <xf numFmtId="49" fontId="2" fillId="2" borderId="11" xfId="0" applyNumberFormat="1" applyFont="1" applyFill="1" applyBorder="1" applyAlignment="1">
      <alignment horizontal="center" vertical="top" wrapText="1"/>
    </xf>
    <xf numFmtId="4" fontId="2" fillId="2" borderId="11" xfId="0" applyNumberFormat="1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/>
    </xf>
    <xf numFmtId="165" fontId="1" fillId="2" borderId="11" xfId="0" applyNumberFormat="1" applyFont="1" applyFill="1" applyBorder="1" applyAlignment="1">
      <alignment horizontal="center" vertical="top"/>
    </xf>
    <xf numFmtId="165" fontId="2" fillId="2" borderId="11" xfId="0" applyNumberFormat="1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165" fontId="2" fillId="2" borderId="7" xfId="0" applyNumberFormat="1" applyFont="1" applyFill="1" applyBorder="1" applyAlignment="1">
      <alignment horizontal="right" vertical="top"/>
    </xf>
    <xf numFmtId="0" fontId="1" fillId="2" borderId="7" xfId="0" applyFont="1" applyFill="1" applyBorder="1" applyAlignment="1">
      <alignment horizontal="center" vertical="top"/>
    </xf>
    <xf numFmtId="0" fontId="1" fillId="0" borderId="0" xfId="0" applyFont="1" applyFill="1"/>
    <xf numFmtId="0" fontId="8" fillId="0" borderId="0" xfId="0" applyFont="1" applyFill="1"/>
    <xf numFmtId="0" fontId="1" fillId="0" borderId="0" xfId="0" applyFont="1" applyFill="1" applyBorder="1"/>
    <xf numFmtId="0" fontId="9" fillId="0" borderId="0" xfId="0" applyFont="1" applyFill="1" applyBorder="1"/>
    <xf numFmtId="165" fontId="1" fillId="0" borderId="0" xfId="0" applyNumberFormat="1" applyFont="1" applyFill="1" applyBorder="1"/>
    <xf numFmtId="0" fontId="2" fillId="2" borderId="7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49" fontId="1" fillId="2" borderId="8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1" xfId="0" applyNumberFormat="1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right" vertical="top" wrapText="1"/>
    </xf>
    <xf numFmtId="165" fontId="2" fillId="2" borderId="8" xfId="0" applyNumberFormat="1" applyFont="1" applyFill="1" applyBorder="1" applyAlignment="1">
      <alignment horizontal="center" vertical="top" wrapText="1"/>
    </xf>
    <xf numFmtId="165" fontId="2" fillId="2" borderId="10" xfId="0" applyNumberFormat="1" applyFont="1" applyFill="1" applyBorder="1" applyAlignment="1">
      <alignment horizontal="center" vertical="top" wrapText="1"/>
    </xf>
    <xf numFmtId="165" fontId="2" fillId="2" borderId="11" xfId="0" applyNumberFormat="1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49" fontId="1" fillId="2" borderId="8" xfId="0" applyNumberFormat="1" applyFont="1" applyFill="1" applyBorder="1" applyAlignment="1">
      <alignment horizontal="left" vertical="top"/>
    </xf>
    <xf numFmtId="49" fontId="1" fillId="2" borderId="10" xfId="0" applyNumberFormat="1" applyFont="1" applyFill="1" applyBorder="1" applyAlignment="1">
      <alignment horizontal="left" vertical="top"/>
    </xf>
    <xf numFmtId="49" fontId="1" fillId="2" borderId="11" xfId="0" applyNumberFormat="1" applyFont="1" applyFill="1" applyBorder="1" applyAlignment="1">
      <alignment horizontal="left" vertical="top"/>
    </xf>
    <xf numFmtId="0" fontId="6" fillId="2" borderId="8" xfId="0" applyFont="1" applyFill="1" applyBorder="1" applyAlignment="1">
      <alignment horizontal="left" vertical="top" wrapText="1"/>
    </xf>
    <xf numFmtId="0" fontId="15" fillId="2" borderId="10" xfId="0" applyFont="1" applyFill="1" applyBorder="1" applyAlignment="1">
      <alignment horizontal="left" vertical="top" wrapText="1"/>
    </xf>
    <xf numFmtId="0" fontId="15" fillId="2" borderId="11" xfId="0" applyFont="1" applyFill="1" applyBorder="1" applyAlignment="1">
      <alignment horizontal="left" vertical="top" wrapText="1"/>
    </xf>
    <xf numFmtId="49" fontId="14" fillId="2" borderId="7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0" fillId="2" borderId="8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12" fillId="2" borderId="8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top" wrapText="1"/>
    </xf>
    <xf numFmtId="49" fontId="1" fillId="2" borderId="11" xfId="0" applyNumberFormat="1" applyFont="1" applyFill="1" applyBorder="1" applyAlignment="1">
      <alignment horizontal="center" vertical="top" wrapText="1"/>
    </xf>
    <xf numFmtId="49" fontId="1" fillId="2" borderId="7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/>
    <xf numFmtId="0" fontId="2" fillId="2" borderId="7" xfId="0" applyFont="1" applyFill="1" applyBorder="1" applyAlignment="1">
      <alignment horizontal="left" vertical="top" wrapText="1"/>
    </xf>
    <xf numFmtId="49" fontId="1" fillId="2" borderId="7" xfId="0" applyNumberFormat="1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0" fillId="2" borderId="10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center" vertical="top"/>
    </xf>
    <xf numFmtId="0" fontId="9" fillId="2" borderId="10" xfId="0" applyFont="1" applyFill="1" applyBorder="1" applyAlignment="1">
      <alignment horizontal="center" vertical="top"/>
    </xf>
    <xf numFmtId="0" fontId="9" fillId="2" borderId="11" xfId="0" applyFont="1" applyFill="1" applyBorder="1" applyAlignment="1">
      <alignment horizontal="center" vertical="top"/>
    </xf>
    <xf numFmtId="0" fontId="9" fillId="2" borderId="12" xfId="0" applyFont="1" applyFill="1" applyBorder="1" applyAlignment="1">
      <alignment horizontal="left" vertical="top" wrapText="1"/>
    </xf>
    <xf numFmtId="0" fontId="9" fillId="2" borderId="13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top" wrapText="1"/>
    </xf>
    <xf numFmtId="0" fontId="9" fillId="2" borderId="10" xfId="0" applyFont="1" applyFill="1" applyBorder="1" applyAlignment="1">
      <alignment horizontal="left" vertical="top" wrapText="1"/>
    </xf>
    <xf numFmtId="0" fontId="9" fillId="2" borderId="11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horizontal="center" vertical="top" wrapText="1"/>
    </xf>
    <xf numFmtId="0" fontId="9" fillId="2" borderId="11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/>
    <xf numFmtId="0" fontId="4" fillId="2" borderId="3" xfId="0" applyFont="1" applyFill="1" applyBorder="1"/>
    <xf numFmtId="0" fontId="4" fillId="2" borderId="0" xfId="0" applyFont="1" applyFill="1"/>
    <xf numFmtId="0" fontId="4" fillId="2" borderId="4" xfId="0" applyFont="1" applyFill="1" applyBorder="1"/>
    <xf numFmtId="0" fontId="4" fillId="2" borderId="5" xfId="0" applyFont="1" applyFill="1" applyBorder="1"/>
    <xf numFmtId="0" fontId="4" fillId="2" borderId="0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R176"/>
  <sheetViews>
    <sheetView tabSelected="1" zoomScale="55" zoomScaleNormal="55" workbookViewId="0">
      <selection activeCell="N166" sqref="N166"/>
    </sheetView>
  </sheetViews>
  <sheetFormatPr defaultRowHeight="15.75"/>
  <cols>
    <col min="1" max="1" width="8.85546875" style="1"/>
    <col min="2" max="2" width="40.42578125" style="1" customWidth="1"/>
    <col min="3" max="4" width="8.85546875" style="1"/>
    <col min="5" max="5" width="18.140625" style="1" customWidth="1"/>
    <col min="6" max="6" width="23.5703125" style="1" customWidth="1"/>
    <col min="7" max="7" width="20.85546875" style="1" customWidth="1"/>
    <col min="8" max="8" width="20.7109375" style="1" customWidth="1"/>
    <col min="9" max="9" width="18.42578125" style="1" customWidth="1"/>
    <col min="10" max="10" width="20" style="1" customWidth="1"/>
    <col min="11" max="11" width="19.28515625" style="2" customWidth="1"/>
    <col min="12" max="12" width="18.85546875" style="1" customWidth="1"/>
    <col min="13" max="15" width="18.28515625" style="2" customWidth="1"/>
    <col min="16" max="16" width="27" style="1" customWidth="1"/>
    <col min="17" max="17" width="12.140625" style="1" customWidth="1"/>
    <col min="18" max="18" width="13" style="1" customWidth="1"/>
    <col min="19" max="26" width="13.140625" style="1" customWidth="1"/>
    <col min="27" max="174" width="8.85546875" style="66"/>
    <col min="175" max="261" width="8.85546875" style="1"/>
    <col min="262" max="262" width="40.42578125" style="1" customWidth="1"/>
    <col min="263" max="264" width="8.85546875" style="1"/>
    <col min="265" max="265" width="18.140625" style="1" customWidth="1"/>
    <col min="266" max="266" width="23.5703125" style="1" customWidth="1"/>
    <col min="267" max="267" width="20.85546875" style="1" customWidth="1"/>
    <col min="268" max="268" width="20.7109375" style="1" customWidth="1"/>
    <col min="269" max="269" width="18.42578125" style="1" customWidth="1"/>
    <col min="270" max="270" width="20" style="1" customWidth="1"/>
    <col min="271" max="271" width="19.28515625" style="1" customWidth="1"/>
    <col min="272" max="272" width="18.85546875" style="1" customWidth="1"/>
    <col min="273" max="273" width="18.28515625" style="1" customWidth="1"/>
    <col min="274" max="274" width="27" style="1" customWidth="1"/>
    <col min="275" max="275" width="12.140625" style="1" customWidth="1"/>
    <col min="276" max="276" width="13" style="1" customWidth="1"/>
    <col min="277" max="282" width="13.140625" style="1" customWidth="1"/>
    <col min="283" max="517" width="8.85546875" style="1"/>
    <col min="518" max="518" width="40.42578125" style="1" customWidth="1"/>
    <col min="519" max="520" width="8.85546875" style="1"/>
    <col min="521" max="521" width="18.140625" style="1" customWidth="1"/>
    <col min="522" max="522" width="23.5703125" style="1" customWidth="1"/>
    <col min="523" max="523" width="20.85546875" style="1" customWidth="1"/>
    <col min="524" max="524" width="20.7109375" style="1" customWidth="1"/>
    <col min="525" max="525" width="18.42578125" style="1" customWidth="1"/>
    <col min="526" max="526" width="20" style="1" customWidth="1"/>
    <col min="527" max="527" width="19.28515625" style="1" customWidth="1"/>
    <col min="528" max="528" width="18.85546875" style="1" customWidth="1"/>
    <col min="529" max="529" width="18.28515625" style="1" customWidth="1"/>
    <col min="530" max="530" width="27" style="1" customWidth="1"/>
    <col min="531" max="531" width="12.140625" style="1" customWidth="1"/>
    <col min="532" max="532" width="13" style="1" customWidth="1"/>
    <col min="533" max="538" width="13.140625" style="1" customWidth="1"/>
    <col min="539" max="773" width="8.85546875" style="1"/>
    <col min="774" max="774" width="40.42578125" style="1" customWidth="1"/>
    <col min="775" max="776" width="8.85546875" style="1"/>
    <col min="777" max="777" width="18.140625" style="1" customWidth="1"/>
    <col min="778" max="778" width="23.5703125" style="1" customWidth="1"/>
    <col min="779" max="779" width="20.85546875" style="1" customWidth="1"/>
    <col min="780" max="780" width="20.7109375" style="1" customWidth="1"/>
    <col min="781" max="781" width="18.42578125" style="1" customWidth="1"/>
    <col min="782" max="782" width="20" style="1" customWidth="1"/>
    <col min="783" max="783" width="19.28515625" style="1" customWidth="1"/>
    <col min="784" max="784" width="18.85546875" style="1" customWidth="1"/>
    <col min="785" max="785" width="18.28515625" style="1" customWidth="1"/>
    <col min="786" max="786" width="27" style="1" customWidth="1"/>
    <col min="787" max="787" width="12.140625" style="1" customWidth="1"/>
    <col min="788" max="788" width="13" style="1" customWidth="1"/>
    <col min="789" max="794" width="13.140625" style="1" customWidth="1"/>
    <col min="795" max="1029" width="8.85546875" style="1"/>
    <col min="1030" max="1030" width="40.42578125" style="1" customWidth="1"/>
    <col min="1031" max="1032" width="8.85546875" style="1"/>
    <col min="1033" max="1033" width="18.140625" style="1" customWidth="1"/>
    <col min="1034" max="1034" width="23.5703125" style="1" customWidth="1"/>
    <col min="1035" max="1035" width="20.85546875" style="1" customWidth="1"/>
    <col min="1036" max="1036" width="20.7109375" style="1" customWidth="1"/>
    <col min="1037" max="1037" width="18.42578125" style="1" customWidth="1"/>
    <col min="1038" max="1038" width="20" style="1" customWidth="1"/>
    <col min="1039" max="1039" width="19.28515625" style="1" customWidth="1"/>
    <col min="1040" max="1040" width="18.85546875" style="1" customWidth="1"/>
    <col min="1041" max="1041" width="18.28515625" style="1" customWidth="1"/>
    <col min="1042" max="1042" width="27" style="1" customWidth="1"/>
    <col min="1043" max="1043" width="12.140625" style="1" customWidth="1"/>
    <col min="1044" max="1044" width="13" style="1" customWidth="1"/>
    <col min="1045" max="1050" width="13.140625" style="1" customWidth="1"/>
    <col min="1051" max="1285" width="8.85546875" style="1"/>
    <col min="1286" max="1286" width="40.42578125" style="1" customWidth="1"/>
    <col min="1287" max="1288" width="8.85546875" style="1"/>
    <col min="1289" max="1289" width="18.140625" style="1" customWidth="1"/>
    <col min="1290" max="1290" width="23.5703125" style="1" customWidth="1"/>
    <col min="1291" max="1291" width="20.85546875" style="1" customWidth="1"/>
    <col min="1292" max="1292" width="20.7109375" style="1" customWidth="1"/>
    <col min="1293" max="1293" width="18.42578125" style="1" customWidth="1"/>
    <col min="1294" max="1294" width="20" style="1" customWidth="1"/>
    <col min="1295" max="1295" width="19.28515625" style="1" customWidth="1"/>
    <col min="1296" max="1296" width="18.85546875" style="1" customWidth="1"/>
    <col min="1297" max="1297" width="18.28515625" style="1" customWidth="1"/>
    <col min="1298" max="1298" width="27" style="1" customWidth="1"/>
    <col min="1299" max="1299" width="12.140625" style="1" customWidth="1"/>
    <col min="1300" max="1300" width="13" style="1" customWidth="1"/>
    <col min="1301" max="1306" width="13.140625" style="1" customWidth="1"/>
    <col min="1307" max="1541" width="8.85546875" style="1"/>
    <col min="1542" max="1542" width="40.42578125" style="1" customWidth="1"/>
    <col min="1543" max="1544" width="8.85546875" style="1"/>
    <col min="1545" max="1545" width="18.140625" style="1" customWidth="1"/>
    <col min="1546" max="1546" width="23.5703125" style="1" customWidth="1"/>
    <col min="1547" max="1547" width="20.85546875" style="1" customWidth="1"/>
    <col min="1548" max="1548" width="20.7109375" style="1" customWidth="1"/>
    <col min="1549" max="1549" width="18.42578125" style="1" customWidth="1"/>
    <col min="1550" max="1550" width="20" style="1" customWidth="1"/>
    <col min="1551" max="1551" width="19.28515625" style="1" customWidth="1"/>
    <col min="1552" max="1552" width="18.85546875" style="1" customWidth="1"/>
    <col min="1553" max="1553" width="18.28515625" style="1" customWidth="1"/>
    <col min="1554" max="1554" width="27" style="1" customWidth="1"/>
    <col min="1555" max="1555" width="12.140625" style="1" customWidth="1"/>
    <col min="1556" max="1556" width="13" style="1" customWidth="1"/>
    <col min="1557" max="1562" width="13.140625" style="1" customWidth="1"/>
    <col min="1563" max="1797" width="8.85546875" style="1"/>
    <col min="1798" max="1798" width="40.42578125" style="1" customWidth="1"/>
    <col min="1799" max="1800" width="8.85546875" style="1"/>
    <col min="1801" max="1801" width="18.140625" style="1" customWidth="1"/>
    <col min="1802" max="1802" width="23.5703125" style="1" customWidth="1"/>
    <col min="1803" max="1803" width="20.85546875" style="1" customWidth="1"/>
    <col min="1804" max="1804" width="20.7109375" style="1" customWidth="1"/>
    <col min="1805" max="1805" width="18.42578125" style="1" customWidth="1"/>
    <col min="1806" max="1806" width="20" style="1" customWidth="1"/>
    <col min="1807" max="1807" width="19.28515625" style="1" customWidth="1"/>
    <col min="1808" max="1808" width="18.85546875" style="1" customWidth="1"/>
    <col min="1809" max="1809" width="18.28515625" style="1" customWidth="1"/>
    <col min="1810" max="1810" width="27" style="1" customWidth="1"/>
    <col min="1811" max="1811" width="12.140625" style="1" customWidth="1"/>
    <col min="1812" max="1812" width="13" style="1" customWidth="1"/>
    <col min="1813" max="1818" width="13.140625" style="1" customWidth="1"/>
    <col min="1819" max="2053" width="8.85546875" style="1"/>
    <col min="2054" max="2054" width="40.42578125" style="1" customWidth="1"/>
    <col min="2055" max="2056" width="8.85546875" style="1"/>
    <col min="2057" max="2057" width="18.140625" style="1" customWidth="1"/>
    <col min="2058" max="2058" width="23.5703125" style="1" customWidth="1"/>
    <col min="2059" max="2059" width="20.85546875" style="1" customWidth="1"/>
    <col min="2060" max="2060" width="20.7109375" style="1" customWidth="1"/>
    <col min="2061" max="2061" width="18.42578125" style="1" customWidth="1"/>
    <col min="2062" max="2062" width="20" style="1" customWidth="1"/>
    <col min="2063" max="2063" width="19.28515625" style="1" customWidth="1"/>
    <col min="2064" max="2064" width="18.85546875" style="1" customWidth="1"/>
    <col min="2065" max="2065" width="18.28515625" style="1" customWidth="1"/>
    <col min="2066" max="2066" width="27" style="1" customWidth="1"/>
    <col min="2067" max="2067" width="12.140625" style="1" customWidth="1"/>
    <col min="2068" max="2068" width="13" style="1" customWidth="1"/>
    <col min="2069" max="2074" width="13.140625" style="1" customWidth="1"/>
    <col min="2075" max="2309" width="8.85546875" style="1"/>
    <col min="2310" max="2310" width="40.42578125" style="1" customWidth="1"/>
    <col min="2311" max="2312" width="8.85546875" style="1"/>
    <col min="2313" max="2313" width="18.140625" style="1" customWidth="1"/>
    <col min="2314" max="2314" width="23.5703125" style="1" customWidth="1"/>
    <col min="2315" max="2315" width="20.85546875" style="1" customWidth="1"/>
    <col min="2316" max="2316" width="20.7109375" style="1" customWidth="1"/>
    <col min="2317" max="2317" width="18.42578125" style="1" customWidth="1"/>
    <col min="2318" max="2318" width="20" style="1" customWidth="1"/>
    <col min="2319" max="2319" width="19.28515625" style="1" customWidth="1"/>
    <col min="2320" max="2320" width="18.85546875" style="1" customWidth="1"/>
    <col min="2321" max="2321" width="18.28515625" style="1" customWidth="1"/>
    <col min="2322" max="2322" width="27" style="1" customWidth="1"/>
    <col min="2323" max="2323" width="12.140625" style="1" customWidth="1"/>
    <col min="2324" max="2324" width="13" style="1" customWidth="1"/>
    <col min="2325" max="2330" width="13.140625" style="1" customWidth="1"/>
    <col min="2331" max="2565" width="8.85546875" style="1"/>
    <col min="2566" max="2566" width="40.42578125" style="1" customWidth="1"/>
    <col min="2567" max="2568" width="8.85546875" style="1"/>
    <col min="2569" max="2569" width="18.140625" style="1" customWidth="1"/>
    <col min="2570" max="2570" width="23.5703125" style="1" customWidth="1"/>
    <col min="2571" max="2571" width="20.85546875" style="1" customWidth="1"/>
    <col min="2572" max="2572" width="20.7109375" style="1" customWidth="1"/>
    <col min="2573" max="2573" width="18.42578125" style="1" customWidth="1"/>
    <col min="2574" max="2574" width="20" style="1" customWidth="1"/>
    <col min="2575" max="2575" width="19.28515625" style="1" customWidth="1"/>
    <col min="2576" max="2576" width="18.85546875" style="1" customWidth="1"/>
    <col min="2577" max="2577" width="18.28515625" style="1" customWidth="1"/>
    <col min="2578" max="2578" width="27" style="1" customWidth="1"/>
    <col min="2579" max="2579" width="12.140625" style="1" customWidth="1"/>
    <col min="2580" max="2580" width="13" style="1" customWidth="1"/>
    <col min="2581" max="2586" width="13.140625" style="1" customWidth="1"/>
    <col min="2587" max="2821" width="8.85546875" style="1"/>
    <col min="2822" max="2822" width="40.42578125" style="1" customWidth="1"/>
    <col min="2823" max="2824" width="8.85546875" style="1"/>
    <col min="2825" max="2825" width="18.140625" style="1" customWidth="1"/>
    <col min="2826" max="2826" width="23.5703125" style="1" customWidth="1"/>
    <col min="2827" max="2827" width="20.85546875" style="1" customWidth="1"/>
    <col min="2828" max="2828" width="20.7109375" style="1" customWidth="1"/>
    <col min="2829" max="2829" width="18.42578125" style="1" customWidth="1"/>
    <col min="2830" max="2830" width="20" style="1" customWidth="1"/>
    <col min="2831" max="2831" width="19.28515625" style="1" customWidth="1"/>
    <col min="2832" max="2832" width="18.85546875" style="1" customWidth="1"/>
    <col min="2833" max="2833" width="18.28515625" style="1" customWidth="1"/>
    <col min="2834" max="2834" width="27" style="1" customWidth="1"/>
    <col min="2835" max="2835" width="12.140625" style="1" customWidth="1"/>
    <col min="2836" max="2836" width="13" style="1" customWidth="1"/>
    <col min="2837" max="2842" width="13.140625" style="1" customWidth="1"/>
    <col min="2843" max="3077" width="8.85546875" style="1"/>
    <col min="3078" max="3078" width="40.42578125" style="1" customWidth="1"/>
    <col min="3079" max="3080" width="8.85546875" style="1"/>
    <col min="3081" max="3081" width="18.140625" style="1" customWidth="1"/>
    <col min="3082" max="3082" width="23.5703125" style="1" customWidth="1"/>
    <col min="3083" max="3083" width="20.85546875" style="1" customWidth="1"/>
    <col min="3084" max="3084" width="20.7109375" style="1" customWidth="1"/>
    <col min="3085" max="3085" width="18.42578125" style="1" customWidth="1"/>
    <col min="3086" max="3086" width="20" style="1" customWidth="1"/>
    <col min="3087" max="3087" width="19.28515625" style="1" customWidth="1"/>
    <col min="3088" max="3088" width="18.85546875" style="1" customWidth="1"/>
    <col min="3089" max="3089" width="18.28515625" style="1" customWidth="1"/>
    <col min="3090" max="3090" width="27" style="1" customWidth="1"/>
    <col min="3091" max="3091" width="12.140625" style="1" customWidth="1"/>
    <col min="3092" max="3092" width="13" style="1" customWidth="1"/>
    <col min="3093" max="3098" width="13.140625" style="1" customWidth="1"/>
    <col min="3099" max="3333" width="8.85546875" style="1"/>
    <col min="3334" max="3334" width="40.42578125" style="1" customWidth="1"/>
    <col min="3335" max="3336" width="8.85546875" style="1"/>
    <col min="3337" max="3337" width="18.140625" style="1" customWidth="1"/>
    <col min="3338" max="3338" width="23.5703125" style="1" customWidth="1"/>
    <col min="3339" max="3339" width="20.85546875" style="1" customWidth="1"/>
    <col min="3340" max="3340" width="20.7109375" style="1" customWidth="1"/>
    <col min="3341" max="3341" width="18.42578125" style="1" customWidth="1"/>
    <col min="3342" max="3342" width="20" style="1" customWidth="1"/>
    <col min="3343" max="3343" width="19.28515625" style="1" customWidth="1"/>
    <col min="3344" max="3344" width="18.85546875" style="1" customWidth="1"/>
    <col min="3345" max="3345" width="18.28515625" style="1" customWidth="1"/>
    <col min="3346" max="3346" width="27" style="1" customWidth="1"/>
    <col min="3347" max="3347" width="12.140625" style="1" customWidth="1"/>
    <col min="3348" max="3348" width="13" style="1" customWidth="1"/>
    <col min="3349" max="3354" width="13.140625" style="1" customWidth="1"/>
    <col min="3355" max="3589" width="8.85546875" style="1"/>
    <col min="3590" max="3590" width="40.42578125" style="1" customWidth="1"/>
    <col min="3591" max="3592" width="8.85546875" style="1"/>
    <col min="3593" max="3593" width="18.140625" style="1" customWidth="1"/>
    <col min="3594" max="3594" width="23.5703125" style="1" customWidth="1"/>
    <col min="3595" max="3595" width="20.85546875" style="1" customWidth="1"/>
    <col min="3596" max="3596" width="20.7109375" style="1" customWidth="1"/>
    <col min="3597" max="3597" width="18.42578125" style="1" customWidth="1"/>
    <col min="3598" max="3598" width="20" style="1" customWidth="1"/>
    <col min="3599" max="3599" width="19.28515625" style="1" customWidth="1"/>
    <col min="3600" max="3600" width="18.85546875" style="1" customWidth="1"/>
    <col min="3601" max="3601" width="18.28515625" style="1" customWidth="1"/>
    <col min="3602" max="3602" width="27" style="1" customWidth="1"/>
    <col min="3603" max="3603" width="12.140625" style="1" customWidth="1"/>
    <col min="3604" max="3604" width="13" style="1" customWidth="1"/>
    <col min="3605" max="3610" width="13.140625" style="1" customWidth="1"/>
    <col min="3611" max="3845" width="8.85546875" style="1"/>
    <col min="3846" max="3846" width="40.42578125" style="1" customWidth="1"/>
    <col min="3847" max="3848" width="8.85546875" style="1"/>
    <col min="3849" max="3849" width="18.140625" style="1" customWidth="1"/>
    <col min="3850" max="3850" width="23.5703125" style="1" customWidth="1"/>
    <col min="3851" max="3851" width="20.85546875" style="1" customWidth="1"/>
    <col min="3852" max="3852" width="20.7109375" style="1" customWidth="1"/>
    <col min="3853" max="3853" width="18.42578125" style="1" customWidth="1"/>
    <col min="3854" max="3854" width="20" style="1" customWidth="1"/>
    <col min="3855" max="3855" width="19.28515625" style="1" customWidth="1"/>
    <col min="3856" max="3856" width="18.85546875" style="1" customWidth="1"/>
    <col min="3857" max="3857" width="18.28515625" style="1" customWidth="1"/>
    <col min="3858" max="3858" width="27" style="1" customWidth="1"/>
    <col min="3859" max="3859" width="12.140625" style="1" customWidth="1"/>
    <col min="3860" max="3860" width="13" style="1" customWidth="1"/>
    <col min="3861" max="3866" width="13.140625" style="1" customWidth="1"/>
    <col min="3867" max="4101" width="8.85546875" style="1"/>
    <col min="4102" max="4102" width="40.42578125" style="1" customWidth="1"/>
    <col min="4103" max="4104" width="8.85546875" style="1"/>
    <col min="4105" max="4105" width="18.140625" style="1" customWidth="1"/>
    <col min="4106" max="4106" width="23.5703125" style="1" customWidth="1"/>
    <col min="4107" max="4107" width="20.85546875" style="1" customWidth="1"/>
    <col min="4108" max="4108" width="20.7109375" style="1" customWidth="1"/>
    <col min="4109" max="4109" width="18.42578125" style="1" customWidth="1"/>
    <col min="4110" max="4110" width="20" style="1" customWidth="1"/>
    <col min="4111" max="4111" width="19.28515625" style="1" customWidth="1"/>
    <col min="4112" max="4112" width="18.85546875" style="1" customWidth="1"/>
    <col min="4113" max="4113" width="18.28515625" style="1" customWidth="1"/>
    <col min="4114" max="4114" width="27" style="1" customWidth="1"/>
    <col min="4115" max="4115" width="12.140625" style="1" customWidth="1"/>
    <col min="4116" max="4116" width="13" style="1" customWidth="1"/>
    <col min="4117" max="4122" width="13.140625" style="1" customWidth="1"/>
    <col min="4123" max="4357" width="8.85546875" style="1"/>
    <col min="4358" max="4358" width="40.42578125" style="1" customWidth="1"/>
    <col min="4359" max="4360" width="8.85546875" style="1"/>
    <col min="4361" max="4361" width="18.140625" style="1" customWidth="1"/>
    <col min="4362" max="4362" width="23.5703125" style="1" customWidth="1"/>
    <col min="4363" max="4363" width="20.85546875" style="1" customWidth="1"/>
    <col min="4364" max="4364" width="20.7109375" style="1" customWidth="1"/>
    <col min="4365" max="4365" width="18.42578125" style="1" customWidth="1"/>
    <col min="4366" max="4366" width="20" style="1" customWidth="1"/>
    <col min="4367" max="4367" width="19.28515625" style="1" customWidth="1"/>
    <col min="4368" max="4368" width="18.85546875" style="1" customWidth="1"/>
    <col min="4369" max="4369" width="18.28515625" style="1" customWidth="1"/>
    <col min="4370" max="4370" width="27" style="1" customWidth="1"/>
    <col min="4371" max="4371" width="12.140625" style="1" customWidth="1"/>
    <col min="4372" max="4372" width="13" style="1" customWidth="1"/>
    <col min="4373" max="4378" width="13.140625" style="1" customWidth="1"/>
    <col min="4379" max="4613" width="8.85546875" style="1"/>
    <col min="4614" max="4614" width="40.42578125" style="1" customWidth="1"/>
    <col min="4615" max="4616" width="8.85546875" style="1"/>
    <col min="4617" max="4617" width="18.140625" style="1" customWidth="1"/>
    <col min="4618" max="4618" width="23.5703125" style="1" customWidth="1"/>
    <col min="4619" max="4619" width="20.85546875" style="1" customWidth="1"/>
    <col min="4620" max="4620" width="20.7109375" style="1" customWidth="1"/>
    <col min="4621" max="4621" width="18.42578125" style="1" customWidth="1"/>
    <col min="4622" max="4622" width="20" style="1" customWidth="1"/>
    <col min="4623" max="4623" width="19.28515625" style="1" customWidth="1"/>
    <col min="4624" max="4624" width="18.85546875" style="1" customWidth="1"/>
    <col min="4625" max="4625" width="18.28515625" style="1" customWidth="1"/>
    <col min="4626" max="4626" width="27" style="1" customWidth="1"/>
    <col min="4627" max="4627" width="12.140625" style="1" customWidth="1"/>
    <col min="4628" max="4628" width="13" style="1" customWidth="1"/>
    <col min="4629" max="4634" width="13.140625" style="1" customWidth="1"/>
    <col min="4635" max="4869" width="8.85546875" style="1"/>
    <col min="4870" max="4870" width="40.42578125" style="1" customWidth="1"/>
    <col min="4871" max="4872" width="8.85546875" style="1"/>
    <col min="4873" max="4873" width="18.140625" style="1" customWidth="1"/>
    <col min="4874" max="4874" width="23.5703125" style="1" customWidth="1"/>
    <col min="4875" max="4875" width="20.85546875" style="1" customWidth="1"/>
    <col min="4876" max="4876" width="20.7109375" style="1" customWidth="1"/>
    <col min="4877" max="4877" width="18.42578125" style="1" customWidth="1"/>
    <col min="4878" max="4878" width="20" style="1" customWidth="1"/>
    <col min="4879" max="4879" width="19.28515625" style="1" customWidth="1"/>
    <col min="4880" max="4880" width="18.85546875" style="1" customWidth="1"/>
    <col min="4881" max="4881" width="18.28515625" style="1" customWidth="1"/>
    <col min="4882" max="4882" width="27" style="1" customWidth="1"/>
    <col min="4883" max="4883" width="12.140625" style="1" customWidth="1"/>
    <col min="4884" max="4884" width="13" style="1" customWidth="1"/>
    <col min="4885" max="4890" width="13.140625" style="1" customWidth="1"/>
    <col min="4891" max="5125" width="8.85546875" style="1"/>
    <col min="5126" max="5126" width="40.42578125" style="1" customWidth="1"/>
    <col min="5127" max="5128" width="8.85546875" style="1"/>
    <col min="5129" max="5129" width="18.140625" style="1" customWidth="1"/>
    <col min="5130" max="5130" width="23.5703125" style="1" customWidth="1"/>
    <col min="5131" max="5131" width="20.85546875" style="1" customWidth="1"/>
    <col min="5132" max="5132" width="20.7109375" style="1" customWidth="1"/>
    <col min="5133" max="5133" width="18.42578125" style="1" customWidth="1"/>
    <col min="5134" max="5134" width="20" style="1" customWidth="1"/>
    <col min="5135" max="5135" width="19.28515625" style="1" customWidth="1"/>
    <col min="5136" max="5136" width="18.85546875" style="1" customWidth="1"/>
    <col min="5137" max="5137" width="18.28515625" style="1" customWidth="1"/>
    <col min="5138" max="5138" width="27" style="1" customWidth="1"/>
    <col min="5139" max="5139" width="12.140625" style="1" customWidth="1"/>
    <col min="5140" max="5140" width="13" style="1" customWidth="1"/>
    <col min="5141" max="5146" width="13.140625" style="1" customWidth="1"/>
    <col min="5147" max="5381" width="8.85546875" style="1"/>
    <col min="5382" max="5382" width="40.42578125" style="1" customWidth="1"/>
    <col min="5383" max="5384" width="8.85546875" style="1"/>
    <col min="5385" max="5385" width="18.140625" style="1" customWidth="1"/>
    <col min="5386" max="5386" width="23.5703125" style="1" customWidth="1"/>
    <col min="5387" max="5387" width="20.85546875" style="1" customWidth="1"/>
    <col min="5388" max="5388" width="20.7109375" style="1" customWidth="1"/>
    <col min="5389" max="5389" width="18.42578125" style="1" customWidth="1"/>
    <col min="5390" max="5390" width="20" style="1" customWidth="1"/>
    <col min="5391" max="5391" width="19.28515625" style="1" customWidth="1"/>
    <col min="5392" max="5392" width="18.85546875" style="1" customWidth="1"/>
    <col min="5393" max="5393" width="18.28515625" style="1" customWidth="1"/>
    <col min="5394" max="5394" width="27" style="1" customWidth="1"/>
    <col min="5395" max="5395" width="12.140625" style="1" customWidth="1"/>
    <col min="5396" max="5396" width="13" style="1" customWidth="1"/>
    <col min="5397" max="5402" width="13.140625" style="1" customWidth="1"/>
    <col min="5403" max="5637" width="8.85546875" style="1"/>
    <col min="5638" max="5638" width="40.42578125" style="1" customWidth="1"/>
    <col min="5639" max="5640" width="8.85546875" style="1"/>
    <col min="5641" max="5641" width="18.140625" style="1" customWidth="1"/>
    <col min="5642" max="5642" width="23.5703125" style="1" customWidth="1"/>
    <col min="5643" max="5643" width="20.85546875" style="1" customWidth="1"/>
    <col min="5644" max="5644" width="20.7109375" style="1" customWidth="1"/>
    <col min="5645" max="5645" width="18.42578125" style="1" customWidth="1"/>
    <col min="5646" max="5646" width="20" style="1" customWidth="1"/>
    <col min="5647" max="5647" width="19.28515625" style="1" customWidth="1"/>
    <col min="5648" max="5648" width="18.85546875" style="1" customWidth="1"/>
    <col min="5649" max="5649" width="18.28515625" style="1" customWidth="1"/>
    <col min="5650" max="5650" width="27" style="1" customWidth="1"/>
    <col min="5651" max="5651" width="12.140625" style="1" customWidth="1"/>
    <col min="5652" max="5652" width="13" style="1" customWidth="1"/>
    <col min="5653" max="5658" width="13.140625" style="1" customWidth="1"/>
    <col min="5659" max="5893" width="8.85546875" style="1"/>
    <col min="5894" max="5894" width="40.42578125" style="1" customWidth="1"/>
    <col min="5895" max="5896" width="8.85546875" style="1"/>
    <col min="5897" max="5897" width="18.140625" style="1" customWidth="1"/>
    <col min="5898" max="5898" width="23.5703125" style="1" customWidth="1"/>
    <col min="5899" max="5899" width="20.85546875" style="1" customWidth="1"/>
    <col min="5900" max="5900" width="20.7109375" style="1" customWidth="1"/>
    <col min="5901" max="5901" width="18.42578125" style="1" customWidth="1"/>
    <col min="5902" max="5902" width="20" style="1" customWidth="1"/>
    <col min="5903" max="5903" width="19.28515625" style="1" customWidth="1"/>
    <col min="5904" max="5904" width="18.85546875" style="1" customWidth="1"/>
    <col min="5905" max="5905" width="18.28515625" style="1" customWidth="1"/>
    <col min="5906" max="5906" width="27" style="1" customWidth="1"/>
    <col min="5907" max="5907" width="12.140625" style="1" customWidth="1"/>
    <col min="5908" max="5908" width="13" style="1" customWidth="1"/>
    <col min="5909" max="5914" width="13.140625" style="1" customWidth="1"/>
    <col min="5915" max="6149" width="8.85546875" style="1"/>
    <col min="6150" max="6150" width="40.42578125" style="1" customWidth="1"/>
    <col min="6151" max="6152" width="8.85546875" style="1"/>
    <col min="6153" max="6153" width="18.140625" style="1" customWidth="1"/>
    <col min="6154" max="6154" width="23.5703125" style="1" customWidth="1"/>
    <col min="6155" max="6155" width="20.85546875" style="1" customWidth="1"/>
    <col min="6156" max="6156" width="20.7109375" style="1" customWidth="1"/>
    <col min="6157" max="6157" width="18.42578125" style="1" customWidth="1"/>
    <col min="6158" max="6158" width="20" style="1" customWidth="1"/>
    <col min="6159" max="6159" width="19.28515625" style="1" customWidth="1"/>
    <col min="6160" max="6160" width="18.85546875" style="1" customWidth="1"/>
    <col min="6161" max="6161" width="18.28515625" style="1" customWidth="1"/>
    <col min="6162" max="6162" width="27" style="1" customWidth="1"/>
    <col min="6163" max="6163" width="12.140625" style="1" customWidth="1"/>
    <col min="6164" max="6164" width="13" style="1" customWidth="1"/>
    <col min="6165" max="6170" width="13.140625" style="1" customWidth="1"/>
    <col min="6171" max="6405" width="8.85546875" style="1"/>
    <col min="6406" max="6406" width="40.42578125" style="1" customWidth="1"/>
    <col min="6407" max="6408" width="8.85546875" style="1"/>
    <col min="6409" max="6409" width="18.140625" style="1" customWidth="1"/>
    <col min="6410" max="6410" width="23.5703125" style="1" customWidth="1"/>
    <col min="6411" max="6411" width="20.85546875" style="1" customWidth="1"/>
    <col min="6412" max="6412" width="20.7109375" style="1" customWidth="1"/>
    <col min="6413" max="6413" width="18.42578125" style="1" customWidth="1"/>
    <col min="6414" max="6414" width="20" style="1" customWidth="1"/>
    <col min="6415" max="6415" width="19.28515625" style="1" customWidth="1"/>
    <col min="6416" max="6416" width="18.85546875" style="1" customWidth="1"/>
    <col min="6417" max="6417" width="18.28515625" style="1" customWidth="1"/>
    <col min="6418" max="6418" width="27" style="1" customWidth="1"/>
    <col min="6419" max="6419" width="12.140625" style="1" customWidth="1"/>
    <col min="6420" max="6420" width="13" style="1" customWidth="1"/>
    <col min="6421" max="6426" width="13.140625" style="1" customWidth="1"/>
    <col min="6427" max="6661" width="8.85546875" style="1"/>
    <col min="6662" max="6662" width="40.42578125" style="1" customWidth="1"/>
    <col min="6663" max="6664" width="8.85546875" style="1"/>
    <col min="6665" max="6665" width="18.140625" style="1" customWidth="1"/>
    <col min="6666" max="6666" width="23.5703125" style="1" customWidth="1"/>
    <col min="6667" max="6667" width="20.85546875" style="1" customWidth="1"/>
    <col min="6668" max="6668" width="20.7109375" style="1" customWidth="1"/>
    <col min="6669" max="6669" width="18.42578125" style="1" customWidth="1"/>
    <col min="6670" max="6670" width="20" style="1" customWidth="1"/>
    <col min="6671" max="6671" width="19.28515625" style="1" customWidth="1"/>
    <col min="6672" max="6672" width="18.85546875" style="1" customWidth="1"/>
    <col min="6673" max="6673" width="18.28515625" style="1" customWidth="1"/>
    <col min="6674" max="6674" width="27" style="1" customWidth="1"/>
    <col min="6675" max="6675" width="12.140625" style="1" customWidth="1"/>
    <col min="6676" max="6676" width="13" style="1" customWidth="1"/>
    <col min="6677" max="6682" width="13.140625" style="1" customWidth="1"/>
    <col min="6683" max="6917" width="8.85546875" style="1"/>
    <col min="6918" max="6918" width="40.42578125" style="1" customWidth="1"/>
    <col min="6919" max="6920" width="8.85546875" style="1"/>
    <col min="6921" max="6921" width="18.140625" style="1" customWidth="1"/>
    <col min="6922" max="6922" width="23.5703125" style="1" customWidth="1"/>
    <col min="6923" max="6923" width="20.85546875" style="1" customWidth="1"/>
    <col min="6924" max="6924" width="20.7109375" style="1" customWidth="1"/>
    <col min="6925" max="6925" width="18.42578125" style="1" customWidth="1"/>
    <col min="6926" max="6926" width="20" style="1" customWidth="1"/>
    <col min="6927" max="6927" width="19.28515625" style="1" customWidth="1"/>
    <col min="6928" max="6928" width="18.85546875" style="1" customWidth="1"/>
    <col min="6929" max="6929" width="18.28515625" style="1" customWidth="1"/>
    <col min="6930" max="6930" width="27" style="1" customWidth="1"/>
    <col min="6931" max="6931" width="12.140625" style="1" customWidth="1"/>
    <col min="6932" max="6932" width="13" style="1" customWidth="1"/>
    <col min="6933" max="6938" width="13.140625" style="1" customWidth="1"/>
    <col min="6939" max="7173" width="8.85546875" style="1"/>
    <col min="7174" max="7174" width="40.42578125" style="1" customWidth="1"/>
    <col min="7175" max="7176" width="8.85546875" style="1"/>
    <col min="7177" max="7177" width="18.140625" style="1" customWidth="1"/>
    <col min="7178" max="7178" width="23.5703125" style="1" customWidth="1"/>
    <col min="7179" max="7179" width="20.85546875" style="1" customWidth="1"/>
    <col min="7180" max="7180" width="20.7109375" style="1" customWidth="1"/>
    <col min="7181" max="7181" width="18.42578125" style="1" customWidth="1"/>
    <col min="7182" max="7182" width="20" style="1" customWidth="1"/>
    <col min="7183" max="7183" width="19.28515625" style="1" customWidth="1"/>
    <col min="7184" max="7184" width="18.85546875" style="1" customWidth="1"/>
    <col min="7185" max="7185" width="18.28515625" style="1" customWidth="1"/>
    <col min="7186" max="7186" width="27" style="1" customWidth="1"/>
    <col min="7187" max="7187" width="12.140625" style="1" customWidth="1"/>
    <col min="7188" max="7188" width="13" style="1" customWidth="1"/>
    <col min="7189" max="7194" width="13.140625" style="1" customWidth="1"/>
    <col min="7195" max="7429" width="8.85546875" style="1"/>
    <col min="7430" max="7430" width="40.42578125" style="1" customWidth="1"/>
    <col min="7431" max="7432" width="8.85546875" style="1"/>
    <col min="7433" max="7433" width="18.140625" style="1" customWidth="1"/>
    <col min="7434" max="7434" width="23.5703125" style="1" customWidth="1"/>
    <col min="7435" max="7435" width="20.85546875" style="1" customWidth="1"/>
    <col min="7436" max="7436" width="20.7109375" style="1" customWidth="1"/>
    <col min="7437" max="7437" width="18.42578125" style="1" customWidth="1"/>
    <col min="7438" max="7438" width="20" style="1" customWidth="1"/>
    <col min="7439" max="7439" width="19.28515625" style="1" customWidth="1"/>
    <col min="7440" max="7440" width="18.85546875" style="1" customWidth="1"/>
    <col min="7441" max="7441" width="18.28515625" style="1" customWidth="1"/>
    <col min="7442" max="7442" width="27" style="1" customWidth="1"/>
    <col min="7443" max="7443" width="12.140625" style="1" customWidth="1"/>
    <col min="7444" max="7444" width="13" style="1" customWidth="1"/>
    <col min="7445" max="7450" width="13.140625" style="1" customWidth="1"/>
    <col min="7451" max="7685" width="8.85546875" style="1"/>
    <col min="7686" max="7686" width="40.42578125" style="1" customWidth="1"/>
    <col min="7687" max="7688" width="8.85546875" style="1"/>
    <col min="7689" max="7689" width="18.140625" style="1" customWidth="1"/>
    <col min="7690" max="7690" width="23.5703125" style="1" customWidth="1"/>
    <col min="7691" max="7691" width="20.85546875" style="1" customWidth="1"/>
    <col min="7692" max="7692" width="20.7109375" style="1" customWidth="1"/>
    <col min="7693" max="7693" width="18.42578125" style="1" customWidth="1"/>
    <col min="7694" max="7694" width="20" style="1" customWidth="1"/>
    <col min="7695" max="7695" width="19.28515625" style="1" customWidth="1"/>
    <col min="7696" max="7696" width="18.85546875" style="1" customWidth="1"/>
    <col min="7697" max="7697" width="18.28515625" style="1" customWidth="1"/>
    <col min="7698" max="7698" width="27" style="1" customWidth="1"/>
    <col min="7699" max="7699" width="12.140625" style="1" customWidth="1"/>
    <col min="7700" max="7700" width="13" style="1" customWidth="1"/>
    <col min="7701" max="7706" width="13.140625" style="1" customWidth="1"/>
    <col min="7707" max="7941" width="8.85546875" style="1"/>
    <col min="7942" max="7942" width="40.42578125" style="1" customWidth="1"/>
    <col min="7943" max="7944" width="8.85546875" style="1"/>
    <col min="7945" max="7945" width="18.140625" style="1" customWidth="1"/>
    <col min="7946" max="7946" width="23.5703125" style="1" customWidth="1"/>
    <col min="7947" max="7947" width="20.85546875" style="1" customWidth="1"/>
    <col min="7948" max="7948" width="20.7109375" style="1" customWidth="1"/>
    <col min="7949" max="7949" width="18.42578125" style="1" customWidth="1"/>
    <col min="7950" max="7950" width="20" style="1" customWidth="1"/>
    <col min="7951" max="7951" width="19.28515625" style="1" customWidth="1"/>
    <col min="7952" max="7952" width="18.85546875" style="1" customWidth="1"/>
    <col min="7953" max="7953" width="18.28515625" style="1" customWidth="1"/>
    <col min="7954" max="7954" width="27" style="1" customWidth="1"/>
    <col min="7955" max="7955" width="12.140625" style="1" customWidth="1"/>
    <col min="7956" max="7956" width="13" style="1" customWidth="1"/>
    <col min="7957" max="7962" width="13.140625" style="1" customWidth="1"/>
    <col min="7963" max="8197" width="8.85546875" style="1"/>
    <col min="8198" max="8198" width="40.42578125" style="1" customWidth="1"/>
    <col min="8199" max="8200" width="8.85546875" style="1"/>
    <col min="8201" max="8201" width="18.140625" style="1" customWidth="1"/>
    <col min="8202" max="8202" width="23.5703125" style="1" customWidth="1"/>
    <col min="8203" max="8203" width="20.85546875" style="1" customWidth="1"/>
    <col min="8204" max="8204" width="20.7109375" style="1" customWidth="1"/>
    <col min="8205" max="8205" width="18.42578125" style="1" customWidth="1"/>
    <col min="8206" max="8206" width="20" style="1" customWidth="1"/>
    <col min="8207" max="8207" width="19.28515625" style="1" customWidth="1"/>
    <col min="8208" max="8208" width="18.85546875" style="1" customWidth="1"/>
    <col min="8209" max="8209" width="18.28515625" style="1" customWidth="1"/>
    <col min="8210" max="8210" width="27" style="1" customWidth="1"/>
    <col min="8211" max="8211" width="12.140625" style="1" customWidth="1"/>
    <col min="8212" max="8212" width="13" style="1" customWidth="1"/>
    <col min="8213" max="8218" width="13.140625" style="1" customWidth="1"/>
    <col min="8219" max="8453" width="8.85546875" style="1"/>
    <col min="8454" max="8454" width="40.42578125" style="1" customWidth="1"/>
    <col min="8455" max="8456" width="8.85546875" style="1"/>
    <col min="8457" max="8457" width="18.140625" style="1" customWidth="1"/>
    <col min="8458" max="8458" width="23.5703125" style="1" customWidth="1"/>
    <col min="8459" max="8459" width="20.85546875" style="1" customWidth="1"/>
    <col min="8460" max="8460" width="20.7109375" style="1" customWidth="1"/>
    <col min="8461" max="8461" width="18.42578125" style="1" customWidth="1"/>
    <col min="8462" max="8462" width="20" style="1" customWidth="1"/>
    <col min="8463" max="8463" width="19.28515625" style="1" customWidth="1"/>
    <col min="8464" max="8464" width="18.85546875" style="1" customWidth="1"/>
    <col min="8465" max="8465" width="18.28515625" style="1" customWidth="1"/>
    <col min="8466" max="8466" width="27" style="1" customWidth="1"/>
    <col min="8467" max="8467" width="12.140625" style="1" customWidth="1"/>
    <col min="8468" max="8468" width="13" style="1" customWidth="1"/>
    <col min="8469" max="8474" width="13.140625" style="1" customWidth="1"/>
    <col min="8475" max="8709" width="8.85546875" style="1"/>
    <col min="8710" max="8710" width="40.42578125" style="1" customWidth="1"/>
    <col min="8711" max="8712" width="8.85546875" style="1"/>
    <col min="8713" max="8713" width="18.140625" style="1" customWidth="1"/>
    <col min="8714" max="8714" width="23.5703125" style="1" customWidth="1"/>
    <col min="8715" max="8715" width="20.85546875" style="1" customWidth="1"/>
    <col min="8716" max="8716" width="20.7109375" style="1" customWidth="1"/>
    <col min="8717" max="8717" width="18.42578125" style="1" customWidth="1"/>
    <col min="8718" max="8718" width="20" style="1" customWidth="1"/>
    <col min="8719" max="8719" width="19.28515625" style="1" customWidth="1"/>
    <col min="8720" max="8720" width="18.85546875" style="1" customWidth="1"/>
    <col min="8721" max="8721" width="18.28515625" style="1" customWidth="1"/>
    <col min="8722" max="8722" width="27" style="1" customWidth="1"/>
    <col min="8723" max="8723" width="12.140625" style="1" customWidth="1"/>
    <col min="8724" max="8724" width="13" style="1" customWidth="1"/>
    <col min="8725" max="8730" width="13.140625" style="1" customWidth="1"/>
    <col min="8731" max="8965" width="8.85546875" style="1"/>
    <col min="8966" max="8966" width="40.42578125" style="1" customWidth="1"/>
    <col min="8967" max="8968" width="8.85546875" style="1"/>
    <col min="8969" max="8969" width="18.140625" style="1" customWidth="1"/>
    <col min="8970" max="8970" width="23.5703125" style="1" customWidth="1"/>
    <col min="8971" max="8971" width="20.85546875" style="1" customWidth="1"/>
    <col min="8972" max="8972" width="20.7109375" style="1" customWidth="1"/>
    <col min="8973" max="8973" width="18.42578125" style="1" customWidth="1"/>
    <col min="8974" max="8974" width="20" style="1" customWidth="1"/>
    <col min="8975" max="8975" width="19.28515625" style="1" customWidth="1"/>
    <col min="8976" max="8976" width="18.85546875" style="1" customWidth="1"/>
    <col min="8977" max="8977" width="18.28515625" style="1" customWidth="1"/>
    <col min="8978" max="8978" width="27" style="1" customWidth="1"/>
    <col min="8979" max="8979" width="12.140625" style="1" customWidth="1"/>
    <col min="8980" max="8980" width="13" style="1" customWidth="1"/>
    <col min="8981" max="8986" width="13.140625" style="1" customWidth="1"/>
    <col min="8987" max="9221" width="8.85546875" style="1"/>
    <col min="9222" max="9222" width="40.42578125" style="1" customWidth="1"/>
    <col min="9223" max="9224" width="8.85546875" style="1"/>
    <col min="9225" max="9225" width="18.140625" style="1" customWidth="1"/>
    <col min="9226" max="9226" width="23.5703125" style="1" customWidth="1"/>
    <col min="9227" max="9227" width="20.85546875" style="1" customWidth="1"/>
    <col min="9228" max="9228" width="20.7109375" style="1" customWidth="1"/>
    <col min="9229" max="9229" width="18.42578125" style="1" customWidth="1"/>
    <col min="9230" max="9230" width="20" style="1" customWidth="1"/>
    <col min="9231" max="9231" width="19.28515625" style="1" customWidth="1"/>
    <col min="9232" max="9232" width="18.85546875" style="1" customWidth="1"/>
    <col min="9233" max="9233" width="18.28515625" style="1" customWidth="1"/>
    <col min="9234" max="9234" width="27" style="1" customWidth="1"/>
    <col min="9235" max="9235" width="12.140625" style="1" customWidth="1"/>
    <col min="9236" max="9236" width="13" style="1" customWidth="1"/>
    <col min="9237" max="9242" width="13.140625" style="1" customWidth="1"/>
    <col min="9243" max="9477" width="8.85546875" style="1"/>
    <col min="9478" max="9478" width="40.42578125" style="1" customWidth="1"/>
    <col min="9479" max="9480" width="8.85546875" style="1"/>
    <col min="9481" max="9481" width="18.140625" style="1" customWidth="1"/>
    <col min="9482" max="9482" width="23.5703125" style="1" customWidth="1"/>
    <col min="9483" max="9483" width="20.85546875" style="1" customWidth="1"/>
    <col min="9484" max="9484" width="20.7109375" style="1" customWidth="1"/>
    <col min="9485" max="9485" width="18.42578125" style="1" customWidth="1"/>
    <col min="9486" max="9486" width="20" style="1" customWidth="1"/>
    <col min="9487" max="9487" width="19.28515625" style="1" customWidth="1"/>
    <col min="9488" max="9488" width="18.85546875" style="1" customWidth="1"/>
    <col min="9489" max="9489" width="18.28515625" style="1" customWidth="1"/>
    <col min="9490" max="9490" width="27" style="1" customWidth="1"/>
    <col min="9491" max="9491" width="12.140625" style="1" customWidth="1"/>
    <col min="9492" max="9492" width="13" style="1" customWidth="1"/>
    <col min="9493" max="9498" width="13.140625" style="1" customWidth="1"/>
    <col min="9499" max="9733" width="8.85546875" style="1"/>
    <col min="9734" max="9734" width="40.42578125" style="1" customWidth="1"/>
    <col min="9735" max="9736" width="8.85546875" style="1"/>
    <col min="9737" max="9737" width="18.140625" style="1" customWidth="1"/>
    <col min="9738" max="9738" width="23.5703125" style="1" customWidth="1"/>
    <col min="9739" max="9739" width="20.85546875" style="1" customWidth="1"/>
    <col min="9740" max="9740" width="20.7109375" style="1" customWidth="1"/>
    <col min="9741" max="9741" width="18.42578125" style="1" customWidth="1"/>
    <col min="9742" max="9742" width="20" style="1" customWidth="1"/>
    <col min="9743" max="9743" width="19.28515625" style="1" customWidth="1"/>
    <col min="9744" max="9744" width="18.85546875" style="1" customWidth="1"/>
    <col min="9745" max="9745" width="18.28515625" style="1" customWidth="1"/>
    <col min="9746" max="9746" width="27" style="1" customWidth="1"/>
    <col min="9747" max="9747" width="12.140625" style="1" customWidth="1"/>
    <col min="9748" max="9748" width="13" style="1" customWidth="1"/>
    <col min="9749" max="9754" width="13.140625" style="1" customWidth="1"/>
    <col min="9755" max="9989" width="8.85546875" style="1"/>
    <col min="9990" max="9990" width="40.42578125" style="1" customWidth="1"/>
    <col min="9991" max="9992" width="8.85546875" style="1"/>
    <col min="9993" max="9993" width="18.140625" style="1" customWidth="1"/>
    <col min="9994" max="9994" width="23.5703125" style="1" customWidth="1"/>
    <col min="9995" max="9995" width="20.85546875" style="1" customWidth="1"/>
    <col min="9996" max="9996" width="20.7109375" style="1" customWidth="1"/>
    <col min="9997" max="9997" width="18.42578125" style="1" customWidth="1"/>
    <col min="9998" max="9998" width="20" style="1" customWidth="1"/>
    <col min="9999" max="9999" width="19.28515625" style="1" customWidth="1"/>
    <col min="10000" max="10000" width="18.85546875" style="1" customWidth="1"/>
    <col min="10001" max="10001" width="18.28515625" style="1" customWidth="1"/>
    <col min="10002" max="10002" width="27" style="1" customWidth="1"/>
    <col min="10003" max="10003" width="12.140625" style="1" customWidth="1"/>
    <col min="10004" max="10004" width="13" style="1" customWidth="1"/>
    <col min="10005" max="10010" width="13.140625" style="1" customWidth="1"/>
    <col min="10011" max="10245" width="8.85546875" style="1"/>
    <col min="10246" max="10246" width="40.42578125" style="1" customWidth="1"/>
    <col min="10247" max="10248" width="8.85546875" style="1"/>
    <col min="10249" max="10249" width="18.140625" style="1" customWidth="1"/>
    <col min="10250" max="10250" width="23.5703125" style="1" customWidth="1"/>
    <col min="10251" max="10251" width="20.85546875" style="1" customWidth="1"/>
    <col min="10252" max="10252" width="20.7109375" style="1" customWidth="1"/>
    <col min="10253" max="10253" width="18.42578125" style="1" customWidth="1"/>
    <col min="10254" max="10254" width="20" style="1" customWidth="1"/>
    <col min="10255" max="10255" width="19.28515625" style="1" customWidth="1"/>
    <col min="10256" max="10256" width="18.85546875" style="1" customWidth="1"/>
    <col min="10257" max="10257" width="18.28515625" style="1" customWidth="1"/>
    <col min="10258" max="10258" width="27" style="1" customWidth="1"/>
    <col min="10259" max="10259" width="12.140625" style="1" customWidth="1"/>
    <col min="10260" max="10260" width="13" style="1" customWidth="1"/>
    <col min="10261" max="10266" width="13.140625" style="1" customWidth="1"/>
    <col min="10267" max="10501" width="8.85546875" style="1"/>
    <col min="10502" max="10502" width="40.42578125" style="1" customWidth="1"/>
    <col min="10503" max="10504" width="8.85546875" style="1"/>
    <col min="10505" max="10505" width="18.140625" style="1" customWidth="1"/>
    <col min="10506" max="10506" width="23.5703125" style="1" customWidth="1"/>
    <col min="10507" max="10507" width="20.85546875" style="1" customWidth="1"/>
    <col min="10508" max="10508" width="20.7109375" style="1" customWidth="1"/>
    <col min="10509" max="10509" width="18.42578125" style="1" customWidth="1"/>
    <col min="10510" max="10510" width="20" style="1" customWidth="1"/>
    <col min="10511" max="10511" width="19.28515625" style="1" customWidth="1"/>
    <col min="10512" max="10512" width="18.85546875" style="1" customWidth="1"/>
    <col min="10513" max="10513" width="18.28515625" style="1" customWidth="1"/>
    <col min="10514" max="10514" width="27" style="1" customWidth="1"/>
    <col min="10515" max="10515" width="12.140625" style="1" customWidth="1"/>
    <col min="10516" max="10516" width="13" style="1" customWidth="1"/>
    <col min="10517" max="10522" width="13.140625" style="1" customWidth="1"/>
    <col min="10523" max="10757" width="8.85546875" style="1"/>
    <col min="10758" max="10758" width="40.42578125" style="1" customWidth="1"/>
    <col min="10759" max="10760" width="8.85546875" style="1"/>
    <col min="10761" max="10761" width="18.140625" style="1" customWidth="1"/>
    <col min="10762" max="10762" width="23.5703125" style="1" customWidth="1"/>
    <col min="10763" max="10763" width="20.85546875" style="1" customWidth="1"/>
    <col min="10764" max="10764" width="20.7109375" style="1" customWidth="1"/>
    <col min="10765" max="10765" width="18.42578125" style="1" customWidth="1"/>
    <col min="10766" max="10766" width="20" style="1" customWidth="1"/>
    <col min="10767" max="10767" width="19.28515625" style="1" customWidth="1"/>
    <col min="10768" max="10768" width="18.85546875" style="1" customWidth="1"/>
    <col min="10769" max="10769" width="18.28515625" style="1" customWidth="1"/>
    <col min="10770" max="10770" width="27" style="1" customWidth="1"/>
    <col min="10771" max="10771" width="12.140625" style="1" customWidth="1"/>
    <col min="10772" max="10772" width="13" style="1" customWidth="1"/>
    <col min="10773" max="10778" width="13.140625" style="1" customWidth="1"/>
    <col min="10779" max="11013" width="8.85546875" style="1"/>
    <col min="11014" max="11014" width="40.42578125" style="1" customWidth="1"/>
    <col min="11015" max="11016" width="8.85546875" style="1"/>
    <col min="11017" max="11017" width="18.140625" style="1" customWidth="1"/>
    <col min="11018" max="11018" width="23.5703125" style="1" customWidth="1"/>
    <col min="11019" max="11019" width="20.85546875" style="1" customWidth="1"/>
    <col min="11020" max="11020" width="20.7109375" style="1" customWidth="1"/>
    <col min="11021" max="11021" width="18.42578125" style="1" customWidth="1"/>
    <col min="11022" max="11022" width="20" style="1" customWidth="1"/>
    <col min="11023" max="11023" width="19.28515625" style="1" customWidth="1"/>
    <col min="11024" max="11024" width="18.85546875" style="1" customWidth="1"/>
    <col min="11025" max="11025" width="18.28515625" style="1" customWidth="1"/>
    <col min="11026" max="11026" width="27" style="1" customWidth="1"/>
    <col min="11027" max="11027" width="12.140625" style="1" customWidth="1"/>
    <col min="11028" max="11028" width="13" style="1" customWidth="1"/>
    <col min="11029" max="11034" width="13.140625" style="1" customWidth="1"/>
    <col min="11035" max="11269" width="8.85546875" style="1"/>
    <col min="11270" max="11270" width="40.42578125" style="1" customWidth="1"/>
    <col min="11271" max="11272" width="8.85546875" style="1"/>
    <col min="11273" max="11273" width="18.140625" style="1" customWidth="1"/>
    <col min="11274" max="11274" width="23.5703125" style="1" customWidth="1"/>
    <col min="11275" max="11275" width="20.85546875" style="1" customWidth="1"/>
    <col min="11276" max="11276" width="20.7109375" style="1" customWidth="1"/>
    <col min="11277" max="11277" width="18.42578125" style="1" customWidth="1"/>
    <col min="11278" max="11278" width="20" style="1" customWidth="1"/>
    <col min="11279" max="11279" width="19.28515625" style="1" customWidth="1"/>
    <col min="11280" max="11280" width="18.85546875" style="1" customWidth="1"/>
    <col min="11281" max="11281" width="18.28515625" style="1" customWidth="1"/>
    <col min="11282" max="11282" width="27" style="1" customWidth="1"/>
    <col min="11283" max="11283" width="12.140625" style="1" customWidth="1"/>
    <col min="11284" max="11284" width="13" style="1" customWidth="1"/>
    <col min="11285" max="11290" width="13.140625" style="1" customWidth="1"/>
    <col min="11291" max="11525" width="8.85546875" style="1"/>
    <col min="11526" max="11526" width="40.42578125" style="1" customWidth="1"/>
    <col min="11527" max="11528" width="8.85546875" style="1"/>
    <col min="11529" max="11529" width="18.140625" style="1" customWidth="1"/>
    <col min="11530" max="11530" width="23.5703125" style="1" customWidth="1"/>
    <col min="11531" max="11531" width="20.85546875" style="1" customWidth="1"/>
    <col min="11532" max="11532" width="20.7109375" style="1" customWidth="1"/>
    <col min="11533" max="11533" width="18.42578125" style="1" customWidth="1"/>
    <col min="11534" max="11534" width="20" style="1" customWidth="1"/>
    <col min="11535" max="11535" width="19.28515625" style="1" customWidth="1"/>
    <col min="11536" max="11536" width="18.85546875" style="1" customWidth="1"/>
    <col min="11537" max="11537" width="18.28515625" style="1" customWidth="1"/>
    <col min="11538" max="11538" width="27" style="1" customWidth="1"/>
    <col min="11539" max="11539" width="12.140625" style="1" customWidth="1"/>
    <col min="11540" max="11540" width="13" style="1" customWidth="1"/>
    <col min="11541" max="11546" width="13.140625" style="1" customWidth="1"/>
    <col min="11547" max="11781" width="8.85546875" style="1"/>
    <col min="11782" max="11782" width="40.42578125" style="1" customWidth="1"/>
    <col min="11783" max="11784" width="8.85546875" style="1"/>
    <col min="11785" max="11785" width="18.140625" style="1" customWidth="1"/>
    <col min="11786" max="11786" width="23.5703125" style="1" customWidth="1"/>
    <col min="11787" max="11787" width="20.85546875" style="1" customWidth="1"/>
    <col min="11788" max="11788" width="20.7109375" style="1" customWidth="1"/>
    <col min="11789" max="11789" width="18.42578125" style="1" customWidth="1"/>
    <col min="11790" max="11790" width="20" style="1" customWidth="1"/>
    <col min="11791" max="11791" width="19.28515625" style="1" customWidth="1"/>
    <col min="11792" max="11792" width="18.85546875" style="1" customWidth="1"/>
    <col min="11793" max="11793" width="18.28515625" style="1" customWidth="1"/>
    <col min="11794" max="11794" width="27" style="1" customWidth="1"/>
    <col min="11795" max="11795" width="12.140625" style="1" customWidth="1"/>
    <col min="11796" max="11796" width="13" style="1" customWidth="1"/>
    <col min="11797" max="11802" width="13.140625" style="1" customWidth="1"/>
    <col min="11803" max="12037" width="8.85546875" style="1"/>
    <col min="12038" max="12038" width="40.42578125" style="1" customWidth="1"/>
    <col min="12039" max="12040" width="8.85546875" style="1"/>
    <col min="12041" max="12041" width="18.140625" style="1" customWidth="1"/>
    <col min="12042" max="12042" width="23.5703125" style="1" customWidth="1"/>
    <col min="12043" max="12043" width="20.85546875" style="1" customWidth="1"/>
    <col min="12044" max="12044" width="20.7109375" style="1" customWidth="1"/>
    <col min="12045" max="12045" width="18.42578125" style="1" customWidth="1"/>
    <col min="12046" max="12046" width="20" style="1" customWidth="1"/>
    <col min="12047" max="12047" width="19.28515625" style="1" customWidth="1"/>
    <col min="12048" max="12048" width="18.85546875" style="1" customWidth="1"/>
    <col min="12049" max="12049" width="18.28515625" style="1" customWidth="1"/>
    <col min="12050" max="12050" width="27" style="1" customWidth="1"/>
    <col min="12051" max="12051" width="12.140625" style="1" customWidth="1"/>
    <col min="12052" max="12052" width="13" style="1" customWidth="1"/>
    <col min="12053" max="12058" width="13.140625" style="1" customWidth="1"/>
    <col min="12059" max="12293" width="8.85546875" style="1"/>
    <col min="12294" max="12294" width="40.42578125" style="1" customWidth="1"/>
    <col min="12295" max="12296" width="8.85546875" style="1"/>
    <col min="12297" max="12297" width="18.140625" style="1" customWidth="1"/>
    <col min="12298" max="12298" width="23.5703125" style="1" customWidth="1"/>
    <col min="12299" max="12299" width="20.85546875" style="1" customWidth="1"/>
    <col min="12300" max="12300" width="20.7109375" style="1" customWidth="1"/>
    <col min="12301" max="12301" width="18.42578125" style="1" customWidth="1"/>
    <col min="12302" max="12302" width="20" style="1" customWidth="1"/>
    <col min="12303" max="12303" width="19.28515625" style="1" customWidth="1"/>
    <col min="12304" max="12304" width="18.85546875" style="1" customWidth="1"/>
    <col min="12305" max="12305" width="18.28515625" style="1" customWidth="1"/>
    <col min="12306" max="12306" width="27" style="1" customWidth="1"/>
    <col min="12307" max="12307" width="12.140625" style="1" customWidth="1"/>
    <col min="12308" max="12308" width="13" style="1" customWidth="1"/>
    <col min="12309" max="12314" width="13.140625" style="1" customWidth="1"/>
    <col min="12315" max="12549" width="8.85546875" style="1"/>
    <col min="12550" max="12550" width="40.42578125" style="1" customWidth="1"/>
    <col min="12551" max="12552" width="8.85546875" style="1"/>
    <col min="12553" max="12553" width="18.140625" style="1" customWidth="1"/>
    <col min="12554" max="12554" width="23.5703125" style="1" customWidth="1"/>
    <col min="12555" max="12555" width="20.85546875" style="1" customWidth="1"/>
    <col min="12556" max="12556" width="20.7109375" style="1" customWidth="1"/>
    <col min="12557" max="12557" width="18.42578125" style="1" customWidth="1"/>
    <col min="12558" max="12558" width="20" style="1" customWidth="1"/>
    <col min="12559" max="12559" width="19.28515625" style="1" customWidth="1"/>
    <col min="12560" max="12560" width="18.85546875" style="1" customWidth="1"/>
    <col min="12561" max="12561" width="18.28515625" style="1" customWidth="1"/>
    <col min="12562" max="12562" width="27" style="1" customWidth="1"/>
    <col min="12563" max="12563" width="12.140625" style="1" customWidth="1"/>
    <col min="12564" max="12564" width="13" style="1" customWidth="1"/>
    <col min="12565" max="12570" width="13.140625" style="1" customWidth="1"/>
    <col min="12571" max="12805" width="8.85546875" style="1"/>
    <col min="12806" max="12806" width="40.42578125" style="1" customWidth="1"/>
    <col min="12807" max="12808" width="8.85546875" style="1"/>
    <col min="12809" max="12809" width="18.140625" style="1" customWidth="1"/>
    <col min="12810" max="12810" width="23.5703125" style="1" customWidth="1"/>
    <col min="12811" max="12811" width="20.85546875" style="1" customWidth="1"/>
    <col min="12812" max="12812" width="20.7109375" style="1" customWidth="1"/>
    <col min="12813" max="12813" width="18.42578125" style="1" customWidth="1"/>
    <col min="12814" max="12814" width="20" style="1" customWidth="1"/>
    <col min="12815" max="12815" width="19.28515625" style="1" customWidth="1"/>
    <col min="12816" max="12816" width="18.85546875" style="1" customWidth="1"/>
    <col min="12817" max="12817" width="18.28515625" style="1" customWidth="1"/>
    <col min="12818" max="12818" width="27" style="1" customWidth="1"/>
    <col min="12819" max="12819" width="12.140625" style="1" customWidth="1"/>
    <col min="12820" max="12820" width="13" style="1" customWidth="1"/>
    <col min="12821" max="12826" width="13.140625" style="1" customWidth="1"/>
    <col min="12827" max="13061" width="8.85546875" style="1"/>
    <col min="13062" max="13062" width="40.42578125" style="1" customWidth="1"/>
    <col min="13063" max="13064" width="8.85546875" style="1"/>
    <col min="13065" max="13065" width="18.140625" style="1" customWidth="1"/>
    <col min="13066" max="13066" width="23.5703125" style="1" customWidth="1"/>
    <col min="13067" max="13067" width="20.85546875" style="1" customWidth="1"/>
    <col min="13068" max="13068" width="20.7109375" style="1" customWidth="1"/>
    <col min="13069" max="13069" width="18.42578125" style="1" customWidth="1"/>
    <col min="13070" max="13070" width="20" style="1" customWidth="1"/>
    <col min="13071" max="13071" width="19.28515625" style="1" customWidth="1"/>
    <col min="13072" max="13072" width="18.85546875" style="1" customWidth="1"/>
    <col min="13073" max="13073" width="18.28515625" style="1" customWidth="1"/>
    <col min="13074" max="13074" width="27" style="1" customWidth="1"/>
    <col min="13075" max="13075" width="12.140625" style="1" customWidth="1"/>
    <col min="13076" max="13076" width="13" style="1" customWidth="1"/>
    <col min="13077" max="13082" width="13.140625" style="1" customWidth="1"/>
    <col min="13083" max="13317" width="8.85546875" style="1"/>
    <col min="13318" max="13318" width="40.42578125" style="1" customWidth="1"/>
    <col min="13319" max="13320" width="8.85546875" style="1"/>
    <col min="13321" max="13321" width="18.140625" style="1" customWidth="1"/>
    <col min="13322" max="13322" width="23.5703125" style="1" customWidth="1"/>
    <col min="13323" max="13323" width="20.85546875" style="1" customWidth="1"/>
    <col min="13324" max="13324" width="20.7109375" style="1" customWidth="1"/>
    <col min="13325" max="13325" width="18.42578125" style="1" customWidth="1"/>
    <col min="13326" max="13326" width="20" style="1" customWidth="1"/>
    <col min="13327" max="13327" width="19.28515625" style="1" customWidth="1"/>
    <col min="13328" max="13328" width="18.85546875" style="1" customWidth="1"/>
    <col min="13329" max="13329" width="18.28515625" style="1" customWidth="1"/>
    <col min="13330" max="13330" width="27" style="1" customWidth="1"/>
    <col min="13331" max="13331" width="12.140625" style="1" customWidth="1"/>
    <col min="13332" max="13332" width="13" style="1" customWidth="1"/>
    <col min="13333" max="13338" width="13.140625" style="1" customWidth="1"/>
    <col min="13339" max="13573" width="8.85546875" style="1"/>
    <col min="13574" max="13574" width="40.42578125" style="1" customWidth="1"/>
    <col min="13575" max="13576" width="8.85546875" style="1"/>
    <col min="13577" max="13577" width="18.140625" style="1" customWidth="1"/>
    <col min="13578" max="13578" width="23.5703125" style="1" customWidth="1"/>
    <col min="13579" max="13579" width="20.85546875" style="1" customWidth="1"/>
    <col min="13580" max="13580" width="20.7109375" style="1" customWidth="1"/>
    <col min="13581" max="13581" width="18.42578125" style="1" customWidth="1"/>
    <col min="13582" max="13582" width="20" style="1" customWidth="1"/>
    <col min="13583" max="13583" width="19.28515625" style="1" customWidth="1"/>
    <col min="13584" max="13584" width="18.85546875" style="1" customWidth="1"/>
    <col min="13585" max="13585" width="18.28515625" style="1" customWidth="1"/>
    <col min="13586" max="13586" width="27" style="1" customWidth="1"/>
    <col min="13587" max="13587" width="12.140625" style="1" customWidth="1"/>
    <col min="13588" max="13588" width="13" style="1" customWidth="1"/>
    <col min="13589" max="13594" width="13.140625" style="1" customWidth="1"/>
    <col min="13595" max="13829" width="8.85546875" style="1"/>
    <col min="13830" max="13830" width="40.42578125" style="1" customWidth="1"/>
    <col min="13831" max="13832" width="8.85546875" style="1"/>
    <col min="13833" max="13833" width="18.140625" style="1" customWidth="1"/>
    <col min="13834" max="13834" width="23.5703125" style="1" customWidth="1"/>
    <col min="13835" max="13835" width="20.85546875" style="1" customWidth="1"/>
    <col min="13836" max="13836" width="20.7109375" style="1" customWidth="1"/>
    <col min="13837" max="13837" width="18.42578125" style="1" customWidth="1"/>
    <col min="13838" max="13838" width="20" style="1" customWidth="1"/>
    <col min="13839" max="13839" width="19.28515625" style="1" customWidth="1"/>
    <col min="13840" max="13840" width="18.85546875" style="1" customWidth="1"/>
    <col min="13841" max="13841" width="18.28515625" style="1" customWidth="1"/>
    <col min="13842" max="13842" width="27" style="1" customWidth="1"/>
    <col min="13843" max="13843" width="12.140625" style="1" customWidth="1"/>
    <col min="13844" max="13844" width="13" style="1" customWidth="1"/>
    <col min="13845" max="13850" width="13.140625" style="1" customWidth="1"/>
    <col min="13851" max="14085" width="8.85546875" style="1"/>
    <col min="14086" max="14086" width="40.42578125" style="1" customWidth="1"/>
    <col min="14087" max="14088" width="8.85546875" style="1"/>
    <col min="14089" max="14089" width="18.140625" style="1" customWidth="1"/>
    <col min="14090" max="14090" width="23.5703125" style="1" customWidth="1"/>
    <col min="14091" max="14091" width="20.85546875" style="1" customWidth="1"/>
    <col min="14092" max="14092" width="20.7109375" style="1" customWidth="1"/>
    <col min="14093" max="14093" width="18.42578125" style="1" customWidth="1"/>
    <col min="14094" max="14094" width="20" style="1" customWidth="1"/>
    <col min="14095" max="14095" width="19.28515625" style="1" customWidth="1"/>
    <col min="14096" max="14096" width="18.85546875" style="1" customWidth="1"/>
    <col min="14097" max="14097" width="18.28515625" style="1" customWidth="1"/>
    <col min="14098" max="14098" width="27" style="1" customWidth="1"/>
    <col min="14099" max="14099" width="12.140625" style="1" customWidth="1"/>
    <col min="14100" max="14100" width="13" style="1" customWidth="1"/>
    <col min="14101" max="14106" width="13.140625" style="1" customWidth="1"/>
    <col min="14107" max="14341" width="8.85546875" style="1"/>
    <col min="14342" max="14342" width="40.42578125" style="1" customWidth="1"/>
    <col min="14343" max="14344" width="8.85546875" style="1"/>
    <col min="14345" max="14345" width="18.140625" style="1" customWidth="1"/>
    <col min="14346" max="14346" width="23.5703125" style="1" customWidth="1"/>
    <col min="14347" max="14347" width="20.85546875" style="1" customWidth="1"/>
    <col min="14348" max="14348" width="20.7109375" style="1" customWidth="1"/>
    <col min="14349" max="14349" width="18.42578125" style="1" customWidth="1"/>
    <col min="14350" max="14350" width="20" style="1" customWidth="1"/>
    <col min="14351" max="14351" width="19.28515625" style="1" customWidth="1"/>
    <col min="14352" max="14352" width="18.85546875" style="1" customWidth="1"/>
    <col min="14353" max="14353" width="18.28515625" style="1" customWidth="1"/>
    <col min="14354" max="14354" width="27" style="1" customWidth="1"/>
    <col min="14355" max="14355" width="12.140625" style="1" customWidth="1"/>
    <col min="14356" max="14356" width="13" style="1" customWidth="1"/>
    <col min="14357" max="14362" width="13.140625" style="1" customWidth="1"/>
    <col min="14363" max="14597" width="8.85546875" style="1"/>
    <col min="14598" max="14598" width="40.42578125" style="1" customWidth="1"/>
    <col min="14599" max="14600" width="8.85546875" style="1"/>
    <col min="14601" max="14601" width="18.140625" style="1" customWidth="1"/>
    <col min="14602" max="14602" width="23.5703125" style="1" customWidth="1"/>
    <col min="14603" max="14603" width="20.85546875" style="1" customWidth="1"/>
    <col min="14604" max="14604" width="20.7109375" style="1" customWidth="1"/>
    <col min="14605" max="14605" width="18.42578125" style="1" customWidth="1"/>
    <col min="14606" max="14606" width="20" style="1" customWidth="1"/>
    <col min="14607" max="14607" width="19.28515625" style="1" customWidth="1"/>
    <col min="14608" max="14608" width="18.85546875" style="1" customWidth="1"/>
    <col min="14609" max="14609" width="18.28515625" style="1" customWidth="1"/>
    <col min="14610" max="14610" width="27" style="1" customWidth="1"/>
    <col min="14611" max="14611" width="12.140625" style="1" customWidth="1"/>
    <col min="14612" max="14612" width="13" style="1" customWidth="1"/>
    <col min="14613" max="14618" width="13.140625" style="1" customWidth="1"/>
    <col min="14619" max="14853" width="8.85546875" style="1"/>
    <col min="14854" max="14854" width="40.42578125" style="1" customWidth="1"/>
    <col min="14855" max="14856" width="8.85546875" style="1"/>
    <col min="14857" max="14857" width="18.140625" style="1" customWidth="1"/>
    <col min="14858" max="14858" width="23.5703125" style="1" customWidth="1"/>
    <col min="14859" max="14859" width="20.85546875" style="1" customWidth="1"/>
    <col min="14860" max="14860" width="20.7109375" style="1" customWidth="1"/>
    <col min="14861" max="14861" width="18.42578125" style="1" customWidth="1"/>
    <col min="14862" max="14862" width="20" style="1" customWidth="1"/>
    <col min="14863" max="14863" width="19.28515625" style="1" customWidth="1"/>
    <col min="14864" max="14864" width="18.85546875" style="1" customWidth="1"/>
    <col min="14865" max="14865" width="18.28515625" style="1" customWidth="1"/>
    <col min="14866" max="14866" width="27" style="1" customWidth="1"/>
    <col min="14867" max="14867" width="12.140625" style="1" customWidth="1"/>
    <col min="14868" max="14868" width="13" style="1" customWidth="1"/>
    <col min="14869" max="14874" width="13.140625" style="1" customWidth="1"/>
    <col min="14875" max="15109" width="8.85546875" style="1"/>
    <col min="15110" max="15110" width="40.42578125" style="1" customWidth="1"/>
    <col min="15111" max="15112" width="8.85546875" style="1"/>
    <col min="15113" max="15113" width="18.140625" style="1" customWidth="1"/>
    <col min="15114" max="15114" width="23.5703125" style="1" customWidth="1"/>
    <col min="15115" max="15115" width="20.85546875" style="1" customWidth="1"/>
    <col min="15116" max="15116" width="20.7109375" style="1" customWidth="1"/>
    <col min="15117" max="15117" width="18.42578125" style="1" customWidth="1"/>
    <col min="15118" max="15118" width="20" style="1" customWidth="1"/>
    <col min="15119" max="15119" width="19.28515625" style="1" customWidth="1"/>
    <col min="15120" max="15120" width="18.85546875" style="1" customWidth="1"/>
    <col min="15121" max="15121" width="18.28515625" style="1" customWidth="1"/>
    <col min="15122" max="15122" width="27" style="1" customWidth="1"/>
    <col min="15123" max="15123" width="12.140625" style="1" customWidth="1"/>
    <col min="15124" max="15124" width="13" style="1" customWidth="1"/>
    <col min="15125" max="15130" width="13.140625" style="1" customWidth="1"/>
    <col min="15131" max="15365" width="8.85546875" style="1"/>
    <col min="15366" max="15366" width="40.42578125" style="1" customWidth="1"/>
    <col min="15367" max="15368" width="8.85546875" style="1"/>
    <col min="15369" max="15369" width="18.140625" style="1" customWidth="1"/>
    <col min="15370" max="15370" width="23.5703125" style="1" customWidth="1"/>
    <col min="15371" max="15371" width="20.85546875" style="1" customWidth="1"/>
    <col min="15372" max="15372" width="20.7109375" style="1" customWidth="1"/>
    <col min="15373" max="15373" width="18.42578125" style="1" customWidth="1"/>
    <col min="15374" max="15374" width="20" style="1" customWidth="1"/>
    <col min="15375" max="15375" width="19.28515625" style="1" customWidth="1"/>
    <col min="15376" max="15376" width="18.85546875" style="1" customWidth="1"/>
    <col min="15377" max="15377" width="18.28515625" style="1" customWidth="1"/>
    <col min="15378" max="15378" width="27" style="1" customWidth="1"/>
    <col min="15379" max="15379" width="12.140625" style="1" customWidth="1"/>
    <col min="15380" max="15380" width="13" style="1" customWidth="1"/>
    <col min="15381" max="15386" width="13.140625" style="1" customWidth="1"/>
    <col min="15387" max="15621" width="8.85546875" style="1"/>
    <col min="15622" max="15622" width="40.42578125" style="1" customWidth="1"/>
    <col min="15623" max="15624" width="8.85546875" style="1"/>
    <col min="15625" max="15625" width="18.140625" style="1" customWidth="1"/>
    <col min="15626" max="15626" width="23.5703125" style="1" customWidth="1"/>
    <col min="15627" max="15627" width="20.85546875" style="1" customWidth="1"/>
    <col min="15628" max="15628" width="20.7109375" style="1" customWidth="1"/>
    <col min="15629" max="15629" width="18.42578125" style="1" customWidth="1"/>
    <col min="15630" max="15630" width="20" style="1" customWidth="1"/>
    <col min="15631" max="15631" width="19.28515625" style="1" customWidth="1"/>
    <col min="15632" max="15632" width="18.85546875" style="1" customWidth="1"/>
    <col min="15633" max="15633" width="18.28515625" style="1" customWidth="1"/>
    <col min="15634" max="15634" width="27" style="1" customWidth="1"/>
    <col min="15635" max="15635" width="12.140625" style="1" customWidth="1"/>
    <col min="15636" max="15636" width="13" style="1" customWidth="1"/>
    <col min="15637" max="15642" width="13.140625" style="1" customWidth="1"/>
    <col min="15643" max="15877" width="8.85546875" style="1"/>
    <col min="15878" max="15878" width="40.42578125" style="1" customWidth="1"/>
    <col min="15879" max="15880" width="8.85546875" style="1"/>
    <col min="15881" max="15881" width="18.140625" style="1" customWidth="1"/>
    <col min="15882" max="15882" width="23.5703125" style="1" customWidth="1"/>
    <col min="15883" max="15883" width="20.85546875" style="1" customWidth="1"/>
    <col min="15884" max="15884" width="20.7109375" style="1" customWidth="1"/>
    <col min="15885" max="15885" width="18.42578125" style="1" customWidth="1"/>
    <col min="15886" max="15886" width="20" style="1" customWidth="1"/>
    <col min="15887" max="15887" width="19.28515625" style="1" customWidth="1"/>
    <col min="15888" max="15888" width="18.85546875" style="1" customWidth="1"/>
    <col min="15889" max="15889" width="18.28515625" style="1" customWidth="1"/>
    <col min="15890" max="15890" width="27" style="1" customWidth="1"/>
    <col min="15891" max="15891" width="12.140625" style="1" customWidth="1"/>
    <col min="15892" max="15892" width="13" style="1" customWidth="1"/>
    <col min="15893" max="15898" width="13.140625" style="1" customWidth="1"/>
    <col min="15899" max="16133" width="8.85546875" style="1"/>
    <col min="16134" max="16134" width="40.42578125" style="1" customWidth="1"/>
    <col min="16135" max="16136" width="8.85546875" style="1"/>
    <col min="16137" max="16137" width="18.140625" style="1" customWidth="1"/>
    <col min="16138" max="16138" width="23.5703125" style="1" customWidth="1"/>
    <col min="16139" max="16139" width="20.85546875" style="1" customWidth="1"/>
    <col min="16140" max="16140" width="20.7109375" style="1" customWidth="1"/>
    <col min="16141" max="16141" width="18.42578125" style="1" customWidth="1"/>
    <col min="16142" max="16142" width="20" style="1" customWidth="1"/>
    <col min="16143" max="16143" width="19.28515625" style="1" customWidth="1"/>
    <col min="16144" max="16144" width="18.85546875" style="1" customWidth="1"/>
    <col min="16145" max="16145" width="18.28515625" style="1" customWidth="1"/>
    <col min="16146" max="16146" width="27" style="1" customWidth="1"/>
    <col min="16147" max="16147" width="12.140625" style="1" customWidth="1"/>
    <col min="16148" max="16148" width="13" style="1" customWidth="1"/>
    <col min="16149" max="16154" width="13.140625" style="1" customWidth="1"/>
    <col min="16155" max="16384" width="8.85546875" style="1"/>
  </cols>
  <sheetData>
    <row r="1" spans="1:174" ht="15.6" customHeight="1">
      <c r="R1" s="85" t="s">
        <v>120</v>
      </c>
      <c r="S1" s="85"/>
      <c r="T1" s="85"/>
      <c r="U1" s="85"/>
      <c r="V1" s="85"/>
      <c r="W1" s="85"/>
      <c r="X1" s="85"/>
      <c r="Y1" s="85"/>
      <c r="Z1" s="85"/>
    </row>
    <row r="2" spans="1:174">
      <c r="R2" s="85"/>
      <c r="S2" s="85"/>
      <c r="T2" s="85"/>
      <c r="U2" s="85"/>
      <c r="V2" s="85"/>
      <c r="W2" s="85"/>
      <c r="X2" s="85"/>
      <c r="Y2" s="85"/>
      <c r="Z2" s="85"/>
    </row>
    <row r="3" spans="1:174">
      <c r="R3" s="85"/>
      <c r="S3" s="85"/>
      <c r="T3" s="85"/>
      <c r="U3" s="85"/>
      <c r="V3" s="85"/>
      <c r="W3" s="85"/>
      <c r="X3" s="85"/>
      <c r="Y3" s="85"/>
      <c r="Z3" s="85"/>
    </row>
    <row r="4" spans="1:174">
      <c r="A4" s="148" t="s">
        <v>0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3"/>
      <c r="Z4" s="55"/>
    </row>
    <row r="5" spans="1:174">
      <c r="A5" s="150"/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4"/>
      <c r="Z5" s="54"/>
    </row>
    <row r="6" spans="1:174">
      <c r="A6" s="150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4"/>
      <c r="Z6" s="54"/>
    </row>
    <row r="7" spans="1:174">
      <c r="A7" s="152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4"/>
      <c r="S7" s="154"/>
      <c r="T7" s="154"/>
      <c r="U7" s="154"/>
      <c r="V7" s="154"/>
      <c r="W7" s="154"/>
      <c r="X7" s="154"/>
      <c r="Y7" s="3"/>
      <c r="Z7" s="55"/>
    </row>
    <row r="8" spans="1:174">
      <c r="A8" s="155" t="s">
        <v>1</v>
      </c>
      <c r="B8" s="156"/>
      <c r="C8" s="142" t="s">
        <v>2</v>
      </c>
      <c r="D8" s="142"/>
      <c r="E8" s="159" t="s">
        <v>3</v>
      </c>
      <c r="F8" s="147" t="s">
        <v>4</v>
      </c>
      <c r="G8" s="147"/>
      <c r="H8" s="147"/>
      <c r="I8" s="147"/>
      <c r="J8" s="147"/>
      <c r="K8" s="147"/>
      <c r="L8" s="147"/>
      <c r="M8" s="147"/>
      <c r="N8" s="147"/>
      <c r="O8" s="147"/>
      <c r="P8" s="82" t="s">
        <v>5</v>
      </c>
      <c r="Q8" s="161" t="s">
        <v>6</v>
      </c>
      <c r="R8" s="147" t="s">
        <v>7</v>
      </c>
      <c r="S8" s="147"/>
      <c r="T8" s="147"/>
      <c r="U8" s="147"/>
      <c r="V8" s="147"/>
      <c r="W8" s="147"/>
      <c r="X8" s="147"/>
      <c r="Y8" s="147"/>
      <c r="Z8" s="147"/>
    </row>
    <row r="9" spans="1:174">
      <c r="A9" s="157"/>
      <c r="B9" s="158"/>
      <c r="C9" s="89" t="s">
        <v>8</v>
      </c>
      <c r="D9" s="89" t="s">
        <v>9</v>
      </c>
      <c r="E9" s="160"/>
      <c r="F9" s="90" t="s">
        <v>10</v>
      </c>
      <c r="G9" s="142" t="s">
        <v>11</v>
      </c>
      <c r="H9" s="142"/>
      <c r="I9" s="142"/>
      <c r="J9" s="142"/>
      <c r="K9" s="142"/>
      <c r="L9" s="142"/>
      <c r="M9" s="142"/>
      <c r="N9" s="142"/>
      <c r="O9" s="142"/>
      <c r="P9" s="83"/>
      <c r="Q9" s="162"/>
      <c r="R9" s="147"/>
      <c r="S9" s="147"/>
      <c r="T9" s="147"/>
      <c r="U9" s="147"/>
      <c r="V9" s="147"/>
      <c r="W9" s="147"/>
      <c r="X9" s="147"/>
      <c r="Y9" s="147"/>
      <c r="Z9" s="147"/>
    </row>
    <row r="10" spans="1:174" ht="15.6" customHeight="1">
      <c r="A10" s="157"/>
      <c r="B10" s="158"/>
      <c r="C10" s="90"/>
      <c r="D10" s="90"/>
      <c r="E10" s="160"/>
      <c r="F10" s="90"/>
      <c r="G10" s="5"/>
      <c r="H10" s="144" t="s">
        <v>12</v>
      </c>
      <c r="I10" s="145"/>
      <c r="J10" s="145"/>
      <c r="K10" s="145"/>
      <c r="L10" s="145"/>
      <c r="M10" s="145"/>
      <c r="N10" s="145"/>
      <c r="O10" s="146"/>
      <c r="P10" s="83"/>
      <c r="Q10" s="162"/>
      <c r="R10" s="90" t="s">
        <v>13</v>
      </c>
      <c r="S10" s="143" t="s">
        <v>12</v>
      </c>
      <c r="T10" s="143"/>
      <c r="U10" s="143"/>
      <c r="V10" s="143"/>
      <c r="W10" s="143"/>
      <c r="X10" s="143"/>
      <c r="Y10" s="143"/>
      <c r="Z10" s="143"/>
    </row>
    <row r="11" spans="1:174">
      <c r="A11" s="157"/>
      <c r="B11" s="158"/>
      <c r="C11" s="90"/>
      <c r="D11" s="90"/>
      <c r="E11" s="160"/>
      <c r="F11" s="90"/>
      <c r="G11" s="143" t="s">
        <v>14</v>
      </c>
      <c r="H11" s="142">
        <v>2020</v>
      </c>
      <c r="I11" s="142">
        <v>2021</v>
      </c>
      <c r="J11" s="142">
        <v>2022</v>
      </c>
      <c r="K11" s="142">
        <v>2023</v>
      </c>
      <c r="L11" s="142">
        <v>2024</v>
      </c>
      <c r="M11" s="142">
        <v>2025</v>
      </c>
      <c r="N11" s="142">
        <v>2026</v>
      </c>
      <c r="O11" s="89">
        <v>2027</v>
      </c>
      <c r="P11" s="83"/>
      <c r="Q11" s="162"/>
      <c r="R11" s="90"/>
      <c r="S11" s="90">
        <v>2020</v>
      </c>
      <c r="T11" s="90">
        <v>2021</v>
      </c>
      <c r="U11" s="90">
        <v>2022</v>
      </c>
      <c r="V11" s="90">
        <v>2023</v>
      </c>
      <c r="W11" s="90">
        <v>2024</v>
      </c>
      <c r="X11" s="163">
        <v>2025</v>
      </c>
      <c r="Y11" s="90">
        <v>2026</v>
      </c>
      <c r="Z11" s="89">
        <v>2027</v>
      </c>
    </row>
    <row r="12" spans="1:174">
      <c r="A12" s="157"/>
      <c r="B12" s="158"/>
      <c r="C12" s="90"/>
      <c r="D12" s="90"/>
      <c r="E12" s="160"/>
      <c r="F12" s="90"/>
      <c r="G12" s="143"/>
      <c r="H12" s="142"/>
      <c r="I12" s="142"/>
      <c r="J12" s="142"/>
      <c r="K12" s="142"/>
      <c r="L12" s="142"/>
      <c r="M12" s="142"/>
      <c r="N12" s="142"/>
      <c r="O12" s="90"/>
      <c r="P12" s="83"/>
      <c r="Q12" s="162"/>
      <c r="R12" s="90"/>
      <c r="S12" s="90"/>
      <c r="T12" s="90"/>
      <c r="U12" s="90"/>
      <c r="V12" s="90"/>
      <c r="W12" s="90"/>
      <c r="X12" s="163"/>
      <c r="Y12" s="90"/>
      <c r="Z12" s="90"/>
    </row>
    <row r="13" spans="1:174">
      <c r="A13" s="157"/>
      <c r="B13" s="158"/>
      <c r="C13" s="90"/>
      <c r="D13" s="90"/>
      <c r="E13" s="160"/>
      <c r="F13" s="90"/>
      <c r="G13" s="143"/>
      <c r="H13" s="142"/>
      <c r="I13" s="142"/>
      <c r="J13" s="142"/>
      <c r="K13" s="142"/>
      <c r="L13" s="142"/>
      <c r="M13" s="142"/>
      <c r="N13" s="142"/>
      <c r="O13" s="91"/>
      <c r="P13" s="83"/>
      <c r="Q13" s="162"/>
      <c r="R13" s="90"/>
      <c r="S13" s="90"/>
      <c r="T13" s="90"/>
      <c r="U13" s="90"/>
      <c r="V13" s="90"/>
      <c r="W13" s="90"/>
      <c r="X13" s="163"/>
      <c r="Y13" s="91"/>
      <c r="Z13" s="91"/>
    </row>
    <row r="14" spans="1:174" ht="135.6" customHeight="1">
      <c r="A14" s="124" t="s">
        <v>15</v>
      </c>
      <c r="B14" s="125"/>
      <c r="C14" s="6">
        <v>2020</v>
      </c>
      <c r="D14" s="6">
        <v>2027</v>
      </c>
      <c r="E14" s="7" t="s">
        <v>16</v>
      </c>
      <c r="F14" s="7" t="s">
        <v>17</v>
      </c>
      <c r="G14" s="7" t="s">
        <v>17</v>
      </c>
      <c r="H14" s="7" t="s">
        <v>17</v>
      </c>
      <c r="I14" s="7" t="s">
        <v>17</v>
      </c>
      <c r="J14" s="7" t="s">
        <v>17</v>
      </c>
      <c r="K14" s="8" t="s">
        <v>17</v>
      </c>
      <c r="L14" s="65" t="s">
        <v>17</v>
      </c>
      <c r="M14" s="71" t="s">
        <v>17</v>
      </c>
      <c r="N14" s="63" t="s">
        <v>16</v>
      </c>
      <c r="O14" s="63" t="s">
        <v>16</v>
      </c>
      <c r="P14" s="7" t="s">
        <v>17</v>
      </c>
      <c r="Q14" s="7" t="s">
        <v>17</v>
      </c>
      <c r="R14" s="7" t="s">
        <v>17</v>
      </c>
      <c r="S14" s="7" t="s">
        <v>17</v>
      </c>
      <c r="T14" s="7" t="s">
        <v>17</v>
      </c>
      <c r="U14" s="7" t="s">
        <v>17</v>
      </c>
      <c r="V14" s="7" t="s">
        <v>17</v>
      </c>
      <c r="W14" s="7" t="s">
        <v>17</v>
      </c>
      <c r="X14" s="9" t="s">
        <v>17</v>
      </c>
      <c r="Y14" s="7" t="s">
        <v>16</v>
      </c>
      <c r="Z14" s="51" t="s">
        <v>16</v>
      </c>
    </row>
    <row r="15" spans="1:174" s="10" customFormat="1" ht="18" customHeight="1">
      <c r="A15" s="92" t="s">
        <v>18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7"/>
      <c r="CA15" s="67"/>
      <c r="CB15" s="67"/>
      <c r="CC15" s="67"/>
      <c r="CD15" s="67"/>
      <c r="CE15" s="67"/>
      <c r="CF15" s="67"/>
      <c r="CG15" s="67"/>
      <c r="CH15" s="67"/>
      <c r="CI15" s="67"/>
      <c r="CJ15" s="67"/>
      <c r="CK15" s="67"/>
      <c r="CL15" s="67"/>
      <c r="CM15" s="67"/>
      <c r="CN15" s="67"/>
      <c r="CO15" s="67"/>
      <c r="CP15" s="67"/>
      <c r="CQ15" s="67"/>
      <c r="CR15" s="67"/>
      <c r="CS15" s="67"/>
      <c r="CT15" s="67"/>
      <c r="CU15" s="67"/>
      <c r="CV15" s="67"/>
      <c r="CW15" s="67"/>
      <c r="CX15" s="67"/>
      <c r="CY15" s="67"/>
      <c r="CZ15" s="67"/>
      <c r="DA15" s="67"/>
      <c r="DB15" s="67"/>
      <c r="DC15" s="67"/>
      <c r="DD15" s="67"/>
      <c r="DE15" s="67"/>
      <c r="DF15" s="67"/>
      <c r="DG15" s="67"/>
      <c r="DH15" s="67"/>
      <c r="DI15" s="67"/>
      <c r="DJ15" s="67"/>
      <c r="DK15" s="67"/>
      <c r="DL15" s="67"/>
      <c r="DM15" s="67"/>
      <c r="DN15" s="67"/>
      <c r="DO15" s="67"/>
      <c r="DP15" s="67"/>
      <c r="DQ15" s="67"/>
      <c r="DR15" s="67"/>
      <c r="DS15" s="67"/>
      <c r="DT15" s="67"/>
      <c r="DU15" s="67"/>
      <c r="DV15" s="67"/>
      <c r="DW15" s="67"/>
      <c r="DX15" s="67"/>
      <c r="DY15" s="67"/>
      <c r="DZ15" s="67"/>
      <c r="EA15" s="67"/>
      <c r="EB15" s="67"/>
      <c r="EC15" s="67"/>
      <c r="ED15" s="67"/>
      <c r="EE15" s="67"/>
      <c r="EF15" s="67"/>
      <c r="EG15" s="67"/>
      <c r="EH15" s="67"/>
      <c r="EI15" s="67"/>
      <c r="EJ15" s="67"/>
      <c r="EK15" s="67"/>
      <c r="EL15" s="67"/>
      <c r="EM15" s="67"/>
      <c r="EN15" s="67"/>
      <c r="EO15" s="67"/>
      <c r="EP15" s="67"/>
      <c r="EQ15" s="67"/>
      <c r="ER15" s="67"/>
      <c r="ES15" s="67"/>
      <c r="ET15" s="67"/>
      <c r="EU15" s="67"/>
      <c r="EV15" s="67"/>
      <c r="EW15" s="67"/>
      <c r="EX15" s="67"/>
      <c r="EY15" s="67"/>
      <c r="EZ15" s="67"/>
      <c r="FA15" s="67"/>
      <c r="FB15" s="67"/>
      <c r="FC15" s="67"/>
      <c r="FD15" s="67"/>
      <c r="FE15" s="67"/>
      <c r="FF15" s="67"/>
      <c r="FG15" s="67"/>
      <c r="FH15" s="67"/>
      <c r="FI15" s="67"/>
      <c r="FJ15" s="67"/>
      <c r="FK15" s="67"/>
      <c r="FL15" s="67"/>
      <c r="FM15" s="67"/>
      <c r="FN15" s="67"/>
      <c r="FO15" s="67"/>
      <c r="FP15" s="67"/>
      <c r="FQ15" s="67"/>
      <c r="FR15" s="67"/>
    </row>
    <row r="16" spans="1:174" ht="102" customHeight="1">
      <c r="A16" s="122" t="s">
        <v>19</v>
      </c>
      <c r="B16" s="123"/>
      <c r="C16" s="50">
        <v>2020</v>
      </c>
      <c r="D16" s="50">
        <v>2027</v>
      </c>
      <c r="E16" s="48" t="s">
        <v>16</v>
      </c>
      <c r="F16" s="58" t="s">
        <v>16</v>
      </c>
      <c r="G16" s="53" t="s">
        <v>16</v>
      </c>
      <c r="H16" s="59" t="s">
        <v>16</v>
      </c>
      <c r="I16" s="59" t="s">
        <v>16</v>
      </c>
      <c r="J16" s="59" t="s">
        <v>16</v>
      </c>
      <c r="K16" s="59" t="s">
        <v>16</v>
      </c>
      <c r="L16" s="59" t="s">
        <v>16</v>
      </c>
      <c r="M16" s="59" t="s">
        <v>16</v>
      </c>
      <c r="N16" s="59" t="s">
        <v>16</v>
      </c>
      <c r="O16" s="59" t="s">
        <v>16</v>
      </c>
      <c r="P16" s="48" t="s">
        <v>16</v>
      </c>
      <c r="Q16" s="48" t="s">
        <v>16</v>
      </c>
      <c r="R16" s="50" t="s">
        <v>16</v>
      </c>
      <c r="S16" s="50" t="s">
        <v>16</v>
      </c>
      <c r="T16" s="50" t="s">
        <v>16</v>
      </c>
      <c r="U16" s="50" t="s">
        <v>16</v>
      </c>
      <c r="V16" s="50" t="s">
        <v>16</v>
      </c>
      <c r="W16" s="50" t="s">
        <v>16</v>
      </c>
      <c r="X16" s="52" t="s">
        <v>16</v>
      </c>
      <c r="Y16" s="50" t="s">
        <v>16</v>
      </c>
      <c r="Z16" s="51" t="s">
        <v>16</v>
      </c>
      <c r="AA16" s="68"/>
    </row>
    <row r="17" spans="1:174" s="15" customFormat="1" ht="57" customHeight="1">
      <c r="A17" s="134" t="s">
        <v>20</v>
      </c>
      <c r="B17" s="135"/>
      <c r="C17" s="7">
        <v>2020</v>
      </c>
      <c r="D17" s="7">
        <v>2027</v>
      </c>
      <c r="E17" s="11" t="s">
        <v>16</v>
      </c>
      <c r="F17" s="12" t="s">
        <v>16</v>
      </c>
      <c r="G17" s="13" t="s">
        <v>16</v>
      </c>
      <c r="H17" s="14" t="s">
        <v>16</v>
      </c>
      <c r="I17" s="14" t="s">
        <v>16</v>
      </c>
      <c r="J17" s="14" t="s">
        <v>16</v>
      </c>
      <c r="K17" s="14" t="s">
        <v>16</v>
      </c>
      <c r="L17" s="14" t="s">
        <v>16</v>
      </c>
      <c r="M17" s="14" t="s">
        <v>16</v>
      </c>
      <c r="N17" s="14" t="s">
        <v>16</v>
      </c>
      <c r="O17" s="14" t="s">
        <v>16</v>
      </c>
      <c r="P17" s="11" t="s">
        <v>16</v>
      </c>
      <c r="Q17" s="11" t="s">
        <v>16</v>
      </c>
      <c r="R17" s="7" t="s">
        <v>16</v>
      </c>
      <c r="S17" s="7" t="s">
        <v>16</v>
      </c>
      <c r="T17" s="7" t="s">
        <v>16</v>
      </c>
      <c r="U17" s="7" t="s">
        <v>16</v>
      </c>
      <c r="V17" s="7" t="s">
        <v>16</v>
      </c>
      <c r="W17" s="7" t="s">
        <v>16</v>
      </c>
      <c r="X17" s="9" t="s">
        <v>16</v>
      </c>
      <c r="Y17" s="7" t="s">
        <v>16</v>
      </c>
      <c r="Z17" s="51" t="s">
        <v>16</v>
      </c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  <c r="BM17" s="69"/>
      <c r="BN17" s="69"/>
      <c r="BO17" s="69"/>
      <c r="BP17" s="69"/>
      <c r="BQ17" s="69"/>
      <c r="BR17" s="69"/>
      <c r="BS17" s="69"/>
      <c r="BT17" s="69"/>
      <c r="BU17" s="69"/>
      <c r="BV17" s="69"/>
      <c r="BW17" s="69"/>
      <c r="BX17" s="69"/>
      <c r="BY17" s="69"/>
      <c r="BZ17" s="69"/>
      <c r="CA17" s="69"/>
      <c r="CB17" s="69"/>
      <c r="CC17" s="69"/>
      <c r="CD17" s="69"/>
      <c r="CE17" s="69"/>
      <c r="CF17" s="69"/>
      <c r="CG17" s="69"/>
      <c r="CH17" s="69"/>
      <c r="CI17" s="69"/>
      <c r="CJ17" s="69"/>
      <c r="CK17" s="69"/>
      <c r="CL17" s="69"/>
      <c r="CM17" s="69"/>
      <c r="CN17" s="69"/>
      <c r="CO17" s="69"/>
      <c r="CP17" s="69"/>
      <c r="CQ17" s="69"/>
      <c r="CR17" s="69"/>
      <c r="CS17" s="69"/>
      <c r="CT17" s="69"/>
      <c r="CU17" s="69"/>
      <c r="CV17" s="69"/>
      <c r="CW17" s="69"/>
      <c r="CX17" s="69"/>
      <c r="CY17" s="69"/>
      <c r="CZ17" s="69"/>
      <c r="DA17" s="69"/>
      <c r="DB17" s="69"/>
      <c r="DC17" s="69"/>
      <c r="DD17" s="69"/>
      <c r="DE17" s="69"/>
      <c r="DF17" s="69"/>
      <c r="DG17" s="69"/>
      <c r="DH17" s="69"/>
      <c r="DI17" s="69"/>
      <c r="DJ17" s="69"/>
      <c r="DK17" s="69"/>
      <c r="DL17" s="69"/>
      <c r="DM17" s="69"/>
      <c r="DN17" s="69"/>
      <c r="DO17" s="69"/>
      <c r="DP17" s="69"/>
      <c r="DQ17" s="69"/>
      <c r="DR17" s="69"/>
      <c r="DS17" s="69"/>
      <c r="DT17" s="69"/>
      <c r="DU17" s="69"/>
      <c r="DV17" s="69"/>
      <c r="DW17" s="69"/>
      <c r="DX17" s="69"/>
      <c r="DY17" s="69"/>
      <c r="DZ17" s="69"/>
      <c r="EA17" s="69"/>
      <c r="EB17" s="69"/>
      <c r="EC17" s="69"/>
      <c r="ED17" s="69"/>
      <c r="EE17" s="69"/>
      <c r="EF17" s="69"/>
      <c r="EG17" s="69"/>
      <c r="EH17" s="69"/>
      <c r="EI17" s="69"/>
      <c r="EJ17" s="69"/>
      <c r="EK17" s="69"/>
      <c r="EL17" s="69"/>
      <c r="EM17" s="69"/>
      <c r="EN17" s="69"/>
      <c r="EO17" s="69"/>
      <c r="EP17" s="69"/>
      <c r="EQ17" s="69"/>
      <c r="ER17" s="69"/>
      <c r="ES17" s="69"/>
      <c r="ET17" s="69"/>
      <c r="EU17" s="69"/>
      <c r="EV17" s="69"/>
      <c r="EW17" s="69"/>
      <c r="EX17" s="69"/>
      <c r="EY17" s="69"/>
      <c r="EZ17" s="69"/>
      <c r="FA17" s="69"/>
      <c r="FB17" s="69"/>
      <c r="FC17" s="69"/>
      <c r="FD17" s="69"/>
      <c r="FE17" s="69"/>
      <c r="FF17" s="69"/>
      <c r="FG17" s="69"/>
      <c r="FH17" s="69"/>
      <c r="FI17" s="69"/>
      <c r="FJ17" s="69"/>
      <c r="FK17" s="69"/>
      <c r="FL17" s="69"/>
      <c r="FM17" s="69"/>
      <c r="FN17" s="69"/>
      <c r="FO17" s="69"/>
      <c r="FP17" s="69"/>
      <c r="FQ17" s="69"/>
      <c r="FR17" s="69"/>
    </row>
    <row r="18" spans="1:174" s="15" customFormat="1" ht="31.5">
      <c r="A18" s="136">
        <v>1</v>
      </c>
      <c r="B18" s="136" t="s">
        <v>21</v>
      </c>
      <c r="C18" s="73">
        <v>2020</v>
      </c>
      <c r="D18" s="73">
        <v>2027</v>
      </c>
      <c r="E18" s="82" t="s">
        <v>16</v>
      </c>
      <c r="F18" s="16" t="s">
        <v>22</v>
      </c>
      <c r="G18" s="17">
        <f>G19+G20</f>
        <v>47120104.219999999</v>
      </c>
      <c r="H18" s="17">
        <f t="shared" ref="H18:O18" si="0">H19+H20+H21</f>
        <v>4337362.3999999994</v>
      </c>
      <c r="I18" s="17">
        <f t="shared" si="0"/>
        <v>4187688.8499999996</v>
      </c>
      <c r="J18" s="17">
        <f t="shared" si="0"/>
        <v>4639613.67</v>
      </c>
      <c r="K18" s="17">
        <f t="shared" si="0"/>
        <v>5209739.4000000004</v>
      </c>
      <c r="L18" s="17">
        <f t="shared" si="0"/>
        <v>5496568.5</v>
      </c>
      <c r="M18" s="17">
        <f t="shared" si="0"/>
        <v>7606023.8200000003</v>
      </c>
      <c r="N18" s="17">
        <f t="shared" si="0"/>
        <v>8152703.790000001</v>
      </c>
      <c r="O18" s="17">
        <f t="shared" si="0"/>
        <v>7490403.790000001</v>
      </c>
      <c r="P18" s="139" t="s">
        <v>16</v>
      </c>
      <c r="Q18" s="131" t="s">
        <v>16</v>
      </c>
      <c r="R18" s="131" t="s">
        <v>16</v>
      </c>
      <c r="S18" s="131" t="s">
        <v>16</v>
      </c>
      <c r="T18" s="131" t="s">
        <v>16</v>
      </c>
      <c r="U18" s="131" t="s">
        <v>16</v>
      </c>
      <c r="V18" s="131" t="s">
        <v>16</v>
      </c>
      <c r="W18" s="131" t="s">
        <v>16</v>
      </c>
      <c r="X18" s="164" t="s">
        <v>16</v>
      </c>
      <c r="Y18" s="131" t="s">
        <v>16</v>
      </c>
      <c r="Z18" s="93" t="s">
        <v>16</v>
      </c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69"/>
      <c r="CA18" s="69"/>
      <c r="CB18" s="69"/>
      <c r="CC18" s="69"/>
      <c r="CD18" s="69"/>
      <c r="CE18" s="69"/>
      <c r="CF18" s="69"/>
      <c r="CG18" s="69"/>
      <c r="CH18" s="69"/>
      <c r="CI18" s="69"/>
      <c r="CJ18" s="69"/>
      <c r="CK18" s="69"/>
      <c r="CL18" s="69"/>
      <c r="CM18" s="69"/>
      <c r="CN18" s="69"/>
      <c r="CO18" s="69"/>
      <c r="CP18" s="69"/>
      <c r="CQ18" s="69"/>
      <c r="CR18" s="69"/>
      <c r="CS18" s="69"/>
      <c r="CT18" s="69"/>
      <c r="CU18" s="69"/>
      <c r="CV18" s="69"/>
      <c r="CW18" s="69"/>
      <c r="CX18" s="69"/>
      <c r="CY18" s="69"/>
      <c r="CZ18" s="69"/>
      <c r="DA18" s="69"/>
      <c r="DB18" s="69"/>
      <c r="DC18" s="69"/>
      <c r="DD18" s="69"/>
      <c r="DE18" s="69"/>
      <c r="DF18" s="69"/>
      <c r="DG18" s="69"/>
      <c r="DH18" s="69"/>
      <c r="DI18" s="69"/>
      <c r="DJ18" s="69"/>
      <c r="DK18" s="69"/>
      <c r="DL18" s="69"/>
      <c r="DM18" s="69"/>
      <c r="DN18" s="69"/>
      <c r="DO18" s="69"/>
      <c r="DP18" s="69"/>
      <c r="DQ18" s="69"/>
      <c r="DR18" s="69"/>
      <c r="DS18" s="69"/>
      <c r="DT18" s="69"/>
      <c r="DU18" s="69"/>
      <c r="DV18" s="69"/>
      <c r="DW18" s="69"/>
      <c r="DX18" s="69"/>
      <c r="DY18" s="69"/>
      <c r="DZ18" s="69"/>
      <c r="EA18" s="69"/>
      <c r="EB18" s="69"/>
      <c r="EC18" s="69"/>
      <c r="ED18" s="69"/>
      <c r="EE18" s="69"/>
      <c r="EF18" s="69"/>
      <c r="EG18" s="69"/>
      <c r="EH18" s="69"/>
      <c r="EI18" s="69"/>
      <c r="EJ18" s="69"/>
      <c r="EK18" s="69"/>
      <c r="EL18" s="69"/>
      <c r="EM18" s="69"/>
      <c r="EN18" s="69"/>
      <c r="EO18" s="69"/>
      <c r="EP18" s="69"/>
      <c r="EQ18" s="69"/>
      <c r="ER18" s="69"/>
      <c r="ES18" s="69"/>
      <c r="ET18" s="69"/>
      <c r="EU18" s="69"/>
      <c r="EV18" s="69"/>
      <c r="EW18" s="69"/>
      <c r="EX18" s="69"/>
      <c r="EY18" s="69"/>
      <c r="EZ18" s="69"/>
      <c r="FA18" s="69"/>
      <c r="FB18" s="69"/>
      <c r="FC18" s="69"/>
      <c r="FD18" s="69"/>
      <c r="FE18" s="69"/>
      <c r="FF18" s="69"/>
      <c r="FG18" s="69"/>
      <c r="FH18" s="69"/>
      <c r="FI18" s="69"/>
      <c r="FJ18" s="69"/>
      <c r="FK18" s="69"/>
      <c r="FL18" s="69"/>
      <c r="FM18" s="69"/>
      <c r="FN18" s="69"/>
      <c r="FO18" s="69"/>
      <c r="FP18" s="69"/>
      <c r="FQ18" s="69"/>
      <c r="FR18" s="69"/>
    </row>
    <row r="19" spans="1:174" s="15" customFormat="1" ht="110.25">
      <c r="A19" s="137"/>
      <c r="B19" s="137"/>
      <c r="C19" s="74"/>
      <c r="D19" s="74"/>
      <c r="E19" s="83"/>
      <c r="F19" s="16" t="s">
        <v>23</v>
      </c>
      <c r="G19" s="17">
        <f>H19+I19+J19+K19+L19+M19+N19+O19</f>
        <v>38082107.909999996</v>
      </c>
      <c r="H19" s="17">
        <f t="shared" ref="H19:M19" si="1">H29+H34+H39</f>
        <v>3151967.8699999996</v>
      </c>
      <c r="I19" s="17">
        <f t="shared" si="1"/>
        <v>3100533.9899999998</v>
      </c>
      <c r="J19" s="17">
        <f t="shared" si="1"/>
        <v>3269000.4</v>
      </c>
      <c r="K19" s="17">
        <f t="shared" si="1"/>
        <v>3915382.18</v>
      </c>
      <c r="L19" s="17">
        <f t="shared" si="1"/>
        <v>4096897.97</v>
      </c>
      <c r="M19" s="17">
        <f t="shared" si="1"/>
        <v>5567717.9199999999</v>
      </c>
      <c r="N19" s="17">
        <f>N24</f>
        <v>7490203.790000001</v>
      </c>
      <c r="O19" s="17">
        <f>O24</f>
        <v>7490403.790000001</v>
      </c>
      <c r="P19" s="140"/>
      <c r="Q19" s="132"/>
      <c r="R19" s="132"/>
      <c r="S19" s="132"/>
      <c r="T19" s="132"/>
      <c r="U19" s="132"/>
      <c r="V19" s="132"/>
      <c r="W19" s="132"/>
      <c r="X19" s="165"/>
      <c r="Y19" s="132"/>
      <c r="Z19" s="93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69"/>
      <c r="CC19" s="69"/>
      <c r="CD19" s="69"/>
      <c r="CE19" s="69"/>
      <c r="CF19" s="69"/>
      <c r="CG19" s="69"/>
      <c r="CH19" s="69"/>
      <c r="CI19" s="69"/>
      <c r="CJ19" s="69"/>
      <c r="CK19" s="69"/>
      <c r="CL19" s="69"/>
      <c r="CM19" s="69"/>
      <c r="CN19" s="69"/>
      <c r="CO19" s="69"/>
      <c r="CP19" s="69"/>
      <c r="CQ19" s="69"/>
      <c r="CR19" s="69"/>
      <c r="CS19" s="69"/>
      <c r="CT19" s="69"/>
      <c r="CU19" s="69"/>
      <c r="CV19" s="69"/>
      <c r="CW19" s="69"/>
      <c r="CX19" s="69"/>
      <c r="CY19" s="69"/>
      <c r="CZ19" s="69"/>
      <c r="DA19" s="69"/>
      <c r="DB19" s="69"/>
      <c r="DC19" s="69"/>
      <c r="DD19" s="69"/>
      <c r="DE19" s="69"/>
      <c r="DF19" s="69"/>
      <c r="DG19" s="69"/>
      <c r="DH19" s="69"/>
      <c r="DI19" s="69"/>
      <c r="DJ19" s="69"/>
      <c r="DK19" s="69"/>
      <c r="DL19" s="69"/>
      <c r="DM19" s="69"/>
      <c r="DN19" s="69"/>
      <c r="DO19" s="69"/>
      <c r="DP19" s="69"/>
      <c r="DQ19" s="69"/>
      <c r="DR19" s="69"/>
      <c r="DS19" s="69"/>
      <c r="DT19" s="69"/>
      <c r="DU19" s="69"/>
      <c r="DV19" s="69"/>
      <c r="DW19" s="69"/>
      <c r="DX19" s="69"/>
      <c r="DY19" s="69"/>
      <c r="DZ19" s="69"/>
      <c r="EA19" s="69"/>
      <c r="EB19" s="69"/>
      <c r="EC19" s="69"/>
      <c r="ED19" s="69"/>
      <c r="EE19" s="69"/>
      <c r="EF19" s="69"/>
      <c r="EG19" s="69"/>
      <c r="EH19" s="69"/>
      <c r="EI19" s="69"/>
      <c r="EJ19" s="69"/>
      <c r="EK19" s="69"/>
      <c r="EL19" s="69"/>
      <c r="EM19" s="69"/>
      <c r="EN19" s="69"/>
      <c r="EO19" s="69"/>
      <c r="EP19" s="69"/>
      <c r="EQ19" s="69"/>
      <c r="ER19" s="69"/>
      <c r="ES19" s="69"/>
      <c r="ET19" s="69"/>
      <c r="EU19" s="69"/>
      <c r="EV19" s="69"/>
      <c r="EW19" s="69"/>
      <c r="EX19" s="69"/>
      <c r="EY19" s="69"/>
      <c r="EZ19" s="69"/>
      <c r="FA19" s="69"/>
      <c r="FB19" s="69"/>
      <c r="FC19" s="69"/>
      <c r="FD19" s="69"/>
      <c r="FE19" s="69"/>
      <c r="FF19" s="69"/>
      <c r="FG19" s="69"/>
      <c r="FH19" s="69"/>
      <c r="FI19" s="69"/>
      <c r="FJ19" s="69"/>
      <c r="FK19" s="69"/>
      <c r="FL19" s="69"/>
      <c r="FM19" s="69"/>
      <c r="FN19" s="69"/>
      <c r="FO19" s="69"/>
      <c r="FP19" s="69"/>
      <c r="FQ19" s="69"/>
      <c r="FR19" s="69"/>
    </row>
    <row r="20" spans="1:174" s="15" customFormat="1" ht="78.75">
      <c r="A20" s="137"/>
      <c r="B20" s="137"/>
      <c r="C20" s="74"/>
      <c r="D20" s="74"/>
      <c r="E20" s="83"/>
      <c r="F20" s="16" t="s">
        <v>24</v>
      </c>
      <c r="G20" s="17">
        <f>H20+I20+J20+K20+L20+M20+N20+O20</f>
        <v>9037996.3100000005</v>
      </c>
      <c r="H20" s="17">
        <f>H25</f>
        <v>1185394.53</v>
      </c>
      <c r="I20" s="17">
        <f t="shared" ref="I20:M20" si="2">I25</f>
        <v>1087154.8600000001</v>
      </c>
      <c r="J20" s="17">
        <f t="shared" si="2"/>
        <v>1370613.27</v>
      </c>
      <c r="K20" s="17">
        <f t="shared" si="2"/>
        <v>1294357.22</v>
      </c>
      <c r="L20" s="17">
        <f t="shared" si="2"/>
        <v>1399670.53</v>
      </c>
      <c r="M20" s="17">
        <f t="shared" si="2"/>
        <v>2038305.9</v>
      </c>
      <c r="N20" s="17">
        <f>N25</f>
        <v>662500</v>
      </c>
      <c r="O20" s="17">
        <f t="shared" ref="O20" si="3">O25</f>
        <v>0</v>
      </c>
      <c r="P20" s="140"/>
      <c r="Q20" s="132"/>
      <c r="R20" s="132"/>
      <c r="S20" s="132"/>
      <c r="T20" s="132"/>
      <c r="U20" s="132"/>
      <c r="V20" s="132"/>
      <c r="W20" s="132"/>
      <c r="X20" s="165"/>
      <c r="Y20" s="132"/>
      <c r="Z20" s="93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69"/>
      <c r="CC20" s="69"/>
      <c r="CD20" s="69"/>
      <c r="CE20" s="69"/>
      <c r="CF20" s="69"/>
      <c r="CG20" s="69"/>
      <c r="CH20" s="69"/>
      <c r="CI20" s="69"/>
      <c r="CJ20" s="69"/>
      <c r="CK20" s="69"/>
      <c r="CL20" s="69"/>
      <c r="CM20" s="69"/>
      <c r="CN20" s="69"/>
      <c r="CO20" s="69"/>
      <c r="CP20" s="69"/>
      <c r="CQ20" s="69"/>
      <c r="CR20" s="69"/>
      <c r="CS20" s="69"/>
      <c r="CT20" s="69"/>
      <c r="CU20" s="69"/>
      <c r="CV20" s="69"/>
      <c r="CW20" s="69"/>
      <c r="CX20" s="69"/>
      <c r="CY20" s="69"/>
      <c r="CZ20" s="69"/>
      <c r="DA20" s="69"/>
      <c r="DB20" s="69"/>
      <c r="DC20" s="69"/>
      <c r="DD20" s="69"/>
      <c r="DE20" s="69"/>
      <c r="DF20" s="69"/>
      <c r="DG20" s="69"/>
      <c r="DH20" s="69"/>
      <c r="DI20" s="69"/>
      <c r="DJ20" s="69"/>
      <c r="DK20" s="69"/>
      <c r="DL20" s="69"/>
      <c r="DM20" s="69"/>
      <c r="DN20" s="69"/>
      <c r="DO20" s="69"/>
      <c r="DP20" s="69"/>
      <c r="DQ20" s="69"/>
      <c r="DR20" s="69"/>
      <c r="DS20" s="69"/>
      <c r="DT20" s="69"/>
      <c r="DU20" s="69"/>
      <c r="DV20" s="69"/>
      <c r="DW20" s="69"/>
      <c r="DX20" s="69"/>
      <c r="DY20" s="69"/>
      <c r="DZ20" s="69"/>
      <c r="EA20" s="69"/>
      <c r="EB20" s="69"/>
      <c r="EC20" s="69"/>
      <c r="ED20" s="69"/>
      <c r="EE20" s="69"/>
      <c r="EF20" s="69"/>
      <c r="EG20" s="69"/>
      <c r="EH20" s="69"/>
      <c r="EI20" s="69"/>
      <c r="EJ20" s="69"/>
      <c r="EK20" s="69"/>
      <c r="EL20" s="69"/>
      <c r="EM20" s="69"/>
      <c r="EN20" s="69"/>
      <c r="EO20" s="69"/>
      <c r="EP20" s="69"/>
      <c r="EQ20" s="69"/>
      <c r="ER20" s="69"/>
      <c r="ES20" s="69"/>
      <c r="ET20" s="69"/>
      <c r="EU20" s="69"/>
      <c r="EV20" s="69"/>
      <c r="EW20" s="69"/>
      <c r="EX20" s="69"/>
      <c r="EY20" s="69"/>
      <c r="EZ20" s="69"/>
      <c r="FA20" s="69"/>
      <c r="FB20" s="69"/>
      <c r="FC20" s="69"/>
      <c r="FD20" s="69"/>
      <c r="FE20" s="69"/>
      <c r="FF20" s="69"/>
      <c r="FG20" s="69"/>
      <c r="FH20" s="69"/>
      <c r="FI20" s="69"/>
      <c r="FJ20" s="69"/>
      <c r="FK20" s="69"/>
      <c r="FL20" s="69"/>
      <c r="FM20" s="69"/>
      <c r="FN20" s="69"/>
      <c r="FO20" s="69"/>
      <c r="FP20" s="69"/>
      <c r="FQ20" s="69"/>
      <c r="FR20" s="69"/>
    </row>
    <row r="21" spans="1:174" s="15" customFormat="1" ht="94.5">
      <c r="A21" s="137"/>
      <c r="B21" s="137"/>
      <c r="C21" s="74"/>
      <c r="D21" s="74"/>
      <c r="E21" s="83"/>
      <c r="F21" s="16" t="s">
        <v>25</v>
      </c>
      <c r="G21" s="17">
        <f t="shared" ref="G21:G22" si="4">H21+I21+J21+K21+L21+M21</f>
        <v>0</v>
      </c>
      <c r="H21" s="17">
        <f t="shared" ref="H21:N21" si="5">H31+H36+H41+H46+H51</f>
        <v>0</v>
      </c>
      <c r="I21" s="17">
        <f t="shared" si="5"/>
        <v>0</v>
      </c>
      <c r="J21" s="17">
        <f t="shared" si="5"/>
        <v>0</v>
      </c>
      <c r="K21" s="17">
        <f t="shared" si="5"/>
        <v>0</v>
      </c>
      <c r="L21" s="17">
        <f>L31+L36+L41+L46+L51</f>
        <v>0</v>
      </c>
      <c r="M21" s="17">
        <f t="shared" si="5"/>
        <v>0</v>
      </c>
      <c r="N21" s="17">
        <f t="shared" si="5"/>
        <v>0</v>
      </c>
      <c r="O21" s="17">
        <f t="shared" ref="O21" si="6">O31+O36+O41+O46+O51</f>
        <v>0</v>
      </c>
      <c r="P21" s="140"/>
      <c r="Q21" s="132"/>
      <c r="R21" s="132"/>
      <c r="S21" s="132"/>
      <c r="T21" s="132"/>
      <c r="U21" s="132"/>
      <c r="V21" s="132"/>
      <c r="W21" s="132"/>
      <c r="X21" s="165"/>
      <c r="Y21" s="132"/>
      <c r="Z21" s="93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69"/>
      <c r="CA21" s="69"/>
      <c r="CB21" s="69"/>
      <c r="CC21" s="69"/>
      <c r="CD21" s="69"/>
      <c r="CE21" s="69"/>
      <c r="CF21" s="69"/>
      <c r="CG21" s="69"/>
      <c r="CH21" s="69"/>
      <c r="CI21" s="69"/>
      <c r="CJ21" s="69"/>
      <c r="CK21" s="69"/>
      <c r="CL21" s="69"/>
      <c r="CM21" s="69"/>
      <c r="CN21" s="69"/>
      <c r="CO21" s="69"/>
      <c r="CP21" s="69"/>
      <c r="CQ21" s="69"/>
      <c r="CR21" s="69"/>
      <c r="CS21" s="69"/>
      <c r="CT21" s="69"/>
      <c r="CU21" s="69"/>
      <c r="CV21" s="69"/>
      <c r="CW21" s="69"/>
      <c r="CX21" s="69"/>
      <c r="CY21" s="69"/>
      <c r="CZ21" s="69"/>
      <c r="DA21" s="69"/>
      <c r="DB21" s="69"/>
      <c r="DC21" s="69"/>
      <c r="DD21" s="69"/>
      <c r="DE21" s="69"/>
      <c r="DF21" s="69"/>
      <c r="DG21" s="69"/>
      <c r="DH21" s="69"/>
      <c r="DI21" s="69"/>
      <c r="DJ21" s="69"/>
      <c r="DK21" s="69"/>
      <c r="DL21" s="69"/>
      <c r="DM21" s="69"/>
      <c r="DN21" s="69"/>
      <c r="DO21" s="69"/>
      <c r="DP21" s="69"/>
      <c r="DQ21" s="69"/>
      <c r="DR21" s="69"/>
      <c r="DS21" s="69"/>
      <c r="DT21" s="69"/>
      <c r="DU21" s="69"/>
      <c r="DV21" s="69"/>
      <c r="DW21" s="69"/>
      <c r="DX21" s="69"/>
      <c r="DY21" s="69"/>
      <c r="DZ21" s="69"/>
      <c r="EA21" s="69"/>
      <c r="EB21" s="69"/>
      <c r="EC21" s="69"/>
      <c r="ED21" s="69"/>
      <c r="EE21" s="69"/>
      <c r="EF21" s="69"/>
      <c r="EG21" s="69"/>
      <c r="EH21" s="69"/>
      <c r="EI21" s="69"/>
      <c r="EJ21" s="69"/>
      <c r="EK21" s="69"/>
      <c r="EL21" s="69"/>
      <c r="EM21" s="69"/>
      <c r="EN21" s="69"/>
      <c r="EO21" s="69"/>
      <c r="EP21" s="69"/>
      <c r="EQ21" s="69"/>
      <c r="ER21" s="69"/>
      <c r="ES21" s="69"/>
      <c r="ET21" s="69"/>
      <c r="EU21" s="69"/>
      <c r="EV21" s="69"/>
      <c r="EW21" s="69"/>
      <c r="EX21" s="69"/>
      <c r="EY21" s="69"/>
      <c r="EZ21" s="69"/>
      <c r="FA21" s="69"/>
      <c r="FB21" s="69"/>
      <c r="FC21" s="69"/>
      <c r="FD21" s="69"/>
      <c r="FE21" s="69"/>
      <c r="FF21" s="69"/>
      <c r="FG21" s="69"/>
      <c r="FH21" s="69"/>
      <c r="FI21" s="69"/>
      <c r="FJ21" s="69"/>
      <c r="FK21" s="69"/>
      <c r="FL21" s="69"/>
      <c r="FM21" s="69"/>
      <c r="FN21" s="69"/>
      <c r="FO21" s="69"/>
      <c r="FP21" s="69"/>
      <c r="FQ21" s="69"/>
      <c r="FR21" s="69"/>
    </row>
    <row r="22" spans="1:174" s="15" customFormat="1" ht="63">
      <c r="A22" s="138"/>
      <c r="B22" s="138"/>
      <c r="C22" s="75"/>
      <c r="D22" s="75"/>
      <c r="E22" s="84"/>
      <c r="F22" s="16" t="s">
        <v>26</v>
      </c>
      <c r="G22" s="17">
        <f t="shared" si="4"/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41"/>
      <c r="Q22" s="133"/>
      <c r="R22" s="133"/>
      <c r="S22" s="133"/>
      <c r="T22" s="133"/>
      <c r="U22" s="133"/>
      <c r="V22" s="133"/>
      <c r="W22" s="133"/>
      <c r="X22" s="166"/>
      <c r="Y22" s="133"/>
      <c r="Z22" s="93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9"/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69"/>
      <c r="BE22" s="69"/>
      <c r="BF22" s="69"/>
      <c r="BG22" s="69"/>
      <c r="BH22" s="69"/>
      <c r="BI22" s="69"/>
      <c r="BJ22" s="69"/>
      <c r="BK22" s="69"/>
      <c r="BL22" s="69"/>
      <c r="BM22" s="69"/>
      <c r="BN22" s="69"/>
      <c r="BO22" s="69"/>
      <c r="BP22" s="69"/>
      <c r="BQ22" s="69"/>
      <c r="BR22" s="69"/>
      <c r="BS22" s="69"/>
      <c r="BT22" s="69"/>
      <c r="BU22" s="69"/>
      <c r="BV22" s="69"/>
      <c r="BW22" s="69"/>
      <c r="BX22" s="69"/>
      <c r="BY22" s="69"/>
      <c r="BZ22" s="69"/>
      <c r="CA22" s="69"/>
      <c r="CB22" s="69"/>
      <c r="CC22" s="69"/>
      <c r="CD22" s="69"/>
      <c r="CE22" s="69"/>
      <c r="CF22" s="69"/>
      <c r="CG22" s="69"/>
      <c r="CH22" s="69"/>
      <c r="CI22" s="69"/>
      <c r="CJ22" s="69"/>
      <c r="CK22" s="69"/>
      <c r="CL22" s="69"/>
      <c r="CM22" s="69"/>
      <c r="CN22" s="69"/>
      <c r="CO22" s="69"/>
      <c r="CP22" s="69"/>
      <c r="CQ22" s="69"/>
      <c r="CR22" s="69"/>
      <c r="CS22" s="69"/>
      <c r="CT22" s="69"/>
      <c r="CU22" s="69"/>
      <c r="CV22" s="69"/>
      <c r="CW22" s="69"/>
      <c r="CX22" s="69"/>
      <c r="CY22" s="69"/>
      <c r="CZ22" s="69"/>
      <c r="DA22" s="69"/>
      <c r="DB22" s="69"/>
      <c r="DC22" s="69"/>
      <c r="DD22" s="69"/>
      <c r="DE22" s="69"/>
      <c r="DF22" s="69"/>
      <c r="DG22" s="69"/>
      <c r="DH22" s="69"/>
      <c r="DI22" s="69"/>
      <c r="DJ22" s="69"/>
      <c r="DK22" s="69"/>
      <c r="DL22" s="69"/>
      <c r="DM22" s="69"/>
      <c r="DN22" s="69"/>
      <c r="DO22" s="69"/>
      <c r="DP22" s="69"/>
      <c r="DQ22" s="69"/>
      <c r="DR22" s="69"/>
      <c r="DS22" s="69"/>
      <c r="DT22" s="69"/>
      <c r="DU22" s="69"/>
      <c r="DV22" s="69"/>
      <c r="DW22" s="69"/>
      <c r="DX22" s="69"/>
      <c r="DY22" s="69"/>
      <c r="DZ22" s="69"/>
      <c r="EA22" s="69"/>
      <c r="EB22" s="69"/>
      <c r="EC22" s="69"/>
      <c r="ED22" s="69"/>
      <c r="EE22" s="69"/>
      <c r="EF22" s="69"/>
      <c r="EG22" s="69"/>
      <c r="EH22" s="69"/>
      <c r="EI22" s="69"/>
      <c r="EJ22" s="69"/>
      <c r="EK22" s="69"/>
      <c r="EL22" s="69"/>
      <c r="EM22" s="69"/>
      <c r="EN22" s="69"/>
      <c r="EO22" s="69"/>
      <c r="EP22" s="69"/>
      <c r="EQ22" s="69"/>
      <c r="ER22" s="69"/>
      <c r="ES22" s="69"/>
      <c r="ET22" s="69"/>
      <c r="EU22" s="69"/>
      <c r="EV22" s="69"/>
      <c r="EW22" s="69"/>
      <c r="EX22" s="69"/>
      <c r="EY22" s="69"/>
      <c r="EZ22" s="69"/>
      <c r="FA22" s="69"/>
      <c r="FB22" s="69"/>
      <c r="FC22" s="69"/>
      <c r="FD22" s="69"/>
      <c r="FE22" s="69"/>
      <c r="FF22" s="69"/>
      <c r="FG22" s="69"/>
      <c r="FH22" s="69"/>
      <c r="FI22" s="69"/>
      <c r="FJ22" s="69"/>
      <c r="FK22" s="69"/>
      <c r="FL22" s="69"/>
      <c r="FM22" s="69"/>
      <c r="FN22" s="69"/>
      <c r="FO22" s="69"/>
      <c r="FP22" s="69"/>
      <c r="FQ22" s="69"/>
      <c r="FR22" s="69"/>
    </row>
    <row r="23" spans="1:174" ht="31.5">
      <c r="A23" s="98" t="s">
        <v>27</v>
      </c>
      <c r="B23" s="108" t="s">
        <v>28</v>
      </c>
      <c r="C23" s="73">
        <v>2020</v>
      </c>
      <c r="D23" s="73">
        <v>2027</v>
      </c>
      <c r="E23" s="82" t="s">
        <v>29</v>
      </c>
      <c r="F23" s="16" t="s">
        <v>22</v>
      </c>
      <c r="G23" s="18">
        <f>H23+I23+J23+K23+L23+M23+N23+O23</f>
        <v>47120104.219999999</v>
      </c>
      <c r="H23" s="19">
        <f t="shared" ref="H23:N23" si="7">H24+H25+H26+H27</f>
        <v>4337362.3999999994</v>
      </c>
      <c r="I23" s="19">
        <f>I24+I25</f>
        <v>4187688.8499999996</v>
      </c>
      <c r="J23" s="19">
        <f t="shared" si="7"/>
        <v>4639613.67</v>
      </c>
      <c r="K23" s="19">
        <f t="shared" si="7"/>
        <v>5209739.4000000004</v>
      </c>
      <c r="L23" s="19">
        <f t="shared" si="7"/>
        <v>5496568.5</v>
      </c>
      <c r="M23" s="19">
        <f t="shared" si="7"/>
        <v>7606023.8200000003</v>
      </c>
      <c r="N23" s="19">
        <f t="shared" si="7"/>
        <v>8152703.790000001</v>
      </c>
      <c r="O23" s="19">
        <f t="shared" ref="O23" si="8">O24+O25+O26+O27</f>
        <v>7490403.790000001</v>
      </c>
      <c r="P23" s="82" t="s">
        <v>16</v>
      </c>
      <c r="Q23" s="82" t="s">
        <v>16</v>
      </c>
      <c r="R23" s="82" t="s">
        <v>16</v>
      </c>
      <c r="S23" s="82" t="s">
        <v>16</v>
      </c>
      <c r="T23" s="82" t="s">
        <v>16</v>
      </c>
      <c r="U23" s="82" t="s">
        <v>16</v>
      </c>
      <c r="V23" s="82" t="s">
        <v>16</v>
      </c>
      <c r="W23" s="82" t="s">
        <v>16</v>
      </c>
      <c r="X23" s="105" t="s">
        <v>16</v>
      </c>
      <c r="Y23" s="82" t="s">
        <v>16</v>
      </c>
      <c r="Z23" s="94" t="s">
        <v>16</v>
      </c>
    </row>
    <row r="24" spans="1:174" ht="24.6" customHeight="1">
      <c r="A24" s="99"/>
      <c r="B24" s="130"/>
      <c r="C24" s="74"/>
      <c r="D24" s="74"/>
      <c r="E24" s="83"/>
      <c r="F24" s="16" t="s">
        <v>30</v>
      </c>
      <c r="G24" s="20">
        <f>H24+I24+J24+K24+L24+M24+N24+O24</f>
        <v>38082107.909999996</v>
      </c>
      <c r="H24" s="21">
        <f>H29+H34+H39</f>
        <v>3151967.8699999996</v>
      </c>
      <c r="I24" s="21">
        <f>I29+I34+I39+I44</f>
        <v>3100533.9899999998</v>
      </c>
      <c r="J24" s="21">
        <f>J29+J34+J39+J44+J54</f>
        <v>3269000.4</v>
      </c>
      <c r="K24" s="21">
        <f>K29+K34+K39+K44</f>
        <v>3915382.18</v>
      </c>
      <c r="L24" s="21">
        <f>L29+L34+L39</f>
        <v>4096897.97</v>
      </c>
      <c r="M24" s="21">
        <f>M29+M34+M39+M44</f>
        <v>5567717.9199999999</v>
      </c>
      <c r="N24" s="21">
        <f>N29+N34+N39+N59</f>
        <v>7490203.790000001</v>
      </c>
      <c r="O24" s="21">
        <f>O29+O34+O39</f>
        <v>7490403.790000001</v>
      </c>
      <c r="P24" s="83"/>
      <c r="Q24" s="83"/>
      <c r="R24" s="83"/>
      <c r="S24" s="83"/>
      <c r="T24" s="83"/>
      <c r="U24" s="83"/>
      <c r="V24" s="83"/>
      <c r="W24" s="83"/>
      <c r="X24" s="106"/>
      <c r="Y24" s="83"/>
      <c r="Z24" s="94"/>
    </row>
    <row r="25" spans="1:174" ht="19.899999999999999" customHeight="1">
      <c r="A25" s="99"/>
      <c r="B25" s="130"/>
      <c r="C25" s="74"/>
      <c r="D25" s="74"/>
      <c r="E25" s="83"/>
      <c r="F25" s="16" t="s">
        <v>31</v>
      </c>
      <c r="G25" s="20">
        <f>H25+I25+J25+K25+L25+M25+N25+O25</f>
        <v>9037996.3100000005</v>
      </c>
      <c r="H25" s="21">
        <f>H35+H40+H45+H50+H55</f>
        <v>1185394.53</v>
      </c>
      <c r="I25" s="21">
        <v>1087154.8600000001</v>
      </c>
      <c r="J25" s="21">
        <f t="shared" ref="J25:O25" si="9">J30+J35+J40+J45+J50+J55</f>
        <v>1370613.27</v>
      </c>
      <c r="K25" s="21">
        <f t="shared" si="9"/>
        <v>1294357.22</v>
      </c>
      <c r="L25" s="21">
        <f t="shared" si="9"/>
        <v>1399670.53</v>
      </c>
      <c r="M25" s="21">
        <f t="shared" si="9"/>
        <v>2038305.9</v>
      </c>
      <c r="N25" s="21">
        <f>N30+N35+N40+N44+N45+N50+N55+N60</f>
        <v>662500</v>
      </c>
      <c r="O25" s="21">
        <f t="shared" si="9"/>
        <v>0</v>
      </c>
      <c r="P25" s="83"/>
      <c r="Q25" s="83"/>
      <c r="R25" s="83"/>
      <c r="S25" s="83"/>
      <c r="T25" s="83"/>
      <c r="U25" s="83"/>
      <c r="V25" s="83"/>
      <c r="W25" s="83"/>
      <c r="X25" s="106"/>
      <c r="Y25" s="83"/>
      <c r="Z25" s="94"/>
    </row>
    <row r="26" spans="1:174" ht="22.15" customHeight="1">
      <c r="A26" s="99"/>
      <c r="B26" s="130"/>
      <c r="C26" s="74"/>
      <c r="D26" s="74"/>
      <c r="E26" s="83"/>
      <c r="F26" s="16" t="s">
        <v>32</v>
      </c>
      <c r="G26" s="20">
        <f>H26+I26+J26+K26</f>
        <v>0</v>
      </c>
      <c r="H26" s="21">
        <v>0</v>
      </c>
      <c r="I26" s="21">
        <f>I31+I36+I41+I46</f>
        <v>0</v>
      </c>
      <c r="J26" s="21">
        <f>J46</f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83"/>
      <c r="Q26" s="83"/>
      <c r="R26" s="83"/>
      <c r="S26" s="83"/>
      <c r="T26" s="83"/>
      <c r="U26" s="83"/>
      <c r="V26" s="83"/>
      <c r="W26" s="83"/>
      <c r="X26" s="106"/>
      <c r="Y26" s="83"/>
      <c r="Z26" s="94"/>
    </row>
    <row r="27" spans="1:174">
      <c r="A27" s="99"/>
      <c r="B27" s="130"/>
      <c r="C27" s="74"/>
      <c r="D27" s="75"/>
      <c r="E27" s="83"/>
      <c r="F27" s="16" t="s">
        <v>33</v>
      </c>
      <c r="G27" s="20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84"/>
      <c r="Q27" s="84"/>
      <c r="R27" s="84"/>
      <c r="S27" s="84"/>
      <c r="T27" s="84"/>
      <c r="U27" s="84"/>
      <c r="V27" s="84"/>
      <c r="W27" s="84"/>
      <c r="X27" s="107"/>
      <c r="Y27" s="84"/>
      <c r="Z27" s="94"/>
    </row>
    <row r="28" spans="1:174" ht="31.5">
      <c r="A28" s="98" t="s">
        <v>34</v>
      </c>
      <c r="B28" s="108" t="s">
        <v>35</v>
      </c>
      <c r="C28" s="73">
        <v>2020</v>
      </c>
      <c r="D28" s="73">
        <v>2027</v>
      </c>
      <c r="E28" s="82" t="s">
        <v>29</v>
      </c>
      <c r="F28" s="16" t="s">
        <v>22</v>
      </c>
      <c r="G28" s="22">
        <f>H28+I28+J28+K28+L28+M28+N28+O28</f>
        <v>33050459.910000004</v>
      </c>
      <c r="H28" s="23">
        <f t="shared" ref="H28:N28" si="10">H29+H30+H31+H32</f>
        <v>2498161.5299999998</v>
      </c>
      <c r="I28" s="23">
        <f t="shared" si="10"/>
        <v>2579697.65</v>
      </c>
      <c r="J28" s="23">
        <f t="shared" si="10"/>
        <v>2665256.2999999998</v>
      </c>
      <c r="K28" s="23">
        <f t="shared" si="10"/>
        <v>2945019.6</v>
      </c>
      <c r="L28" s="23">
        <f t="shared" si="10"/>
        <v>4370688.7300000004</v>
      </c>
      <c r="M28" s="23">
        <f t="shared" si="10"/>
        <v>6032958.7199999997</v>
      </c>
      <c r="N28" s="23">
        <f t="shared" si="10"/>
        <v>5979338.6900000004</v>
      </c>
      <c r="O28" s="23">
        <f t="shared" ref="O28" si="11">O29+O30+O31+O32</f>
        <v>5979338.6900000004</v>
      </c>
      <c r="P28" s="95" t="s">
        <v>36</v>
      </c>
      <c r="Q28" s="95" t="s">
        <v>37</v>
      </c>
      <c r="R28" s="95" t="s">
        <v>16</v>
      </c>
      <c r="S28" s="95">
        <v>10</v>
      </c>
      <c r="T28" s="95">
        <v>15</v>
      </c>
      <c r="U28" s="95">
        <v>20</v>
      </c>
      <c r="V28" s="95">
        <v>25</v>
      </c>
      <c r="W28" s="95">
        <v>30</v>
      </c>
      <c r="X28" s="126">
        <v>35</v>
      </c>
      <c r="Y28" s="82">
        <v>35</v>
      </c>
      <c r="Z28" s="94">
        <v>35</v>
      </c>
    </row>
    <row r="29" spans="1:174">
      <c r="A29" s="99"/>
      <c r="B29" s="96"/>
      <c r="C29" s="74"/>
      <c r="D29" s="74"/>
      <c r="E29" s="83"/>
      <c r="F29" s="16" t="s">
        <v>30</v>
      </c>
      <c r="G29" s="22">
        <f>H29+I29+J29+K29+L29+M29+N29+O29</f>
        <v>29612483.480000004</v>
      </c>
      <c r="H29" s="23">
        <v>2498161.5299999998</v>
      </c>
      <c r="I29" s="23">
        <v>2579697.65</v>
      </c>
      <c r="J29" s="23">
        <v>2665256.2999999998</v>
      </c>
      <c r="K29" s="23">
        <v>2945019.6</v>
      </c>
      <c r="L29" s="56">
        <v>2971018.2</v>
      </c>
      <c r="M29" s="23">
        <v>3994652.82</v>
      </c>
      <c r="N29" s="23">
        <v>5979338.6900000004</v>
      </c>
      <c r="O29" s="23">
        <v>5979338.6900000004</v>
      </c>
      <c r="P29" s="96"/>
      <c r="Q29" s="96"/>
      <c r="R29" s="96"/>
      <c r="S29" s="96"/>
      <c r="T29" s="96"/>
      <c r="U29" s="96"/>
      <c r="V29" s="96"/>
      <c r="W29" s="96"/>
      <c r="X29" s="127"/>
      <c r="Y29" s="83"/>
      <c r="Z29" s="94"/>
    </row>
    <row r="30" spans="1:174">
      <c r="A30" s="99"/>
      <c r="B30" s="96"/>
      <c r="C30" s="74"/>
      <c r="D30" s="74"/>
      <c r="E30" s="83"/>
      <c r="F30" s="16" t="s">
        <v>38</v>
      </c>
      <c r="G30" s="22">
        <v>0</v>
      </c>
      <c r="H30" s="23">
        <v>0</v>
      </c>
      <c r="I30" s="23">
        <v>0</v>
      </c>
      <c r="J30" s="23">
        <v>0</v>
      </c>
      <c r="K30" s="23">
        <v>0</v>
      </c>
      <c r="L30" s="23">
        <v>1399670.53</v>
      </c>
      <c r="M30" s="23">
        <v>2038305.9</v>
      </c>
      <c r="N30" s="23">
        <v>0</v>
      </c>
      <c r="O30" s="23">
        <v>0</v>
      </c>
      <c r="P30" s="96"/>
      <c r="Q30" s="96"/>
      <c r="R30" s="96"/>
      <c r="S30" s="96"/>
      <c r="T30" s="96"/>
      <c r="U30" s="96"/>
      <c r="V30" s="96"/>
      <c r="W30" s="96"/>
      <c r="X30" s="127"/>
      <c r="Y30" s="83"/>
      <c r="Z30" s="94"/>
    </row>
    <row r="31" spans="1:174">
      <c r="A31" s="99"/>
      <c r="B31" s="96"/>
      <c r="C31" s="74"/>
      <c r="D31" s="74"/>
      <c r="E31" s="83"/>
      <c r="F31" s="16" t="s">
        <v>32</v>
      </c>
      <c r="G31" s="22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96"/>
      <c r="Q31" s="96"/>
      <c r="R31" s="96"/>
      <c r="S31" s="96"/>
      <c r="T31" s="96"/>
      <c r="U31" s="96"/>
      <c r="V31" s="96"/>
      <c r="W31" s="96"/>
      <c r="X31" s="127"/>
      <c r="Y31" s="83"/>
      <c r="Z31" s="94"/>
    </row>
    <row r="32" spans="1:174">
      <c r="A32" s="100"/>
      <c r="B32" s="97"/>
      <c r="C32" s="74"/>
      <c r="D32" s="75"/>
      <c r="E32" s="83"/>
      <c r="F32" s="16" t="s">
        <v>33</v>
      </c>
      <c r="G32" s="22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97"/>
      <c r="Q32" s="97"/>
      <c r="R32" s="97"/>
      <c r="S32" s="97"/>
      <c r="T32" s="97"/>
      <c r="U32" s="97"/>
      <c r="V32" s="97"/>
      <c r="W32" s="97"/>
      <c r="X32" s="128"/>
      <c r="Y32" s="84"/>
      <c r="Z32" s="94"/>
    </row>
    <row r="33" spans="1:36" ht="31.5">
      <c r="A33" s="98" t="s">
        <v>39</v>
      </c>
      <c r="B33" s="108" t="s">
        <v>40</v>
      </c>
      <c r="C33" s="73">
        <v>2020</v>
      </c>
      <c r="D33" s="73">
        <v>2027</v>
      </c>
      <c r="E33" s="82" t="s">
        <v>29</v>
      </c>
      <c r="F33" s="16" t="s">
        <v>22</v>
      </c>
      <c r="G33" s="22">
        <f>G34+G35+G36+G37</f>
        <v>1643382.6500000001</v>
      </c>
      <c r="H33" s="22">
        <f t="shared" ref="H33:N33" si="12">H34+H35+H36+H37</f>
        <v>135416.23000000001</v>
      </c>
      <c r="I33" s="22">
        <f t="shared" si="12"/>
        <v>107377.61</v>
      </c>
      <c r="J33" s="22">
        <f t="shared" si="12"/>
        <v>137023.6</v>
      </c>
      <c r="K33" s="22">
        <f t="shared" si="12"/>
        <v>134855.17000000001</v>
      </c>
      <c r="L33" s="22">
        <f t="shared" si="12"/>
        <v>127350.04</v>
      </c>
      <c r="M33" s="22">
        <f t="shared" si="12"/>
        <v>381950</v>
      </c>
      <c r="N33" s="22">
        <f t="shared" si="12"/>
        <v>299460</v>
      </c>
      <c r="O33" s="22">
        <f t="shared" ref="O33" si="13">O34+O35+O36+O37</f>
        <v>319950</v>
      </c>
      <c r="P33" s="95" t="s">
        <v>41</v>
      </c>
      <c r="Q33" s="95" t="s">
        <v>42</v>
      </c>
      <c r="R33" s="95" t="s">
        <v>16</v>
      </c>
      <c r="S33" s="95">
        <v>7</v>
      </c>
      <c r="T33" s="95">
        <v>8</v>
      </c>
      <c r="U33" s="95">
        <v>8</v>
      </c>
      <c r="V33" s="95">
        <v>8</v>
      </c>
      <c r="W33" s="95">
        <v>8</v>
      </c>
      <c r="X33" s="126">
        <v>8</v>
      </c>
      <c r="Y33" s="82">
        <v>8</v>
      </c>
      <c r="Z33" s="94">
        <v>8</v>
      </c>
    </row>
    <row r="34" spans="1:36" ht="31.5">
      <c r="A34" s="99"/>
      <c r="B34" s="96"/>
      <c r="C34" s="74"/>
      <c r="D34" s="74"/>
      <c r="E34" s="83"/>
      <c r="F34" s="16" t="s">
        <v>43</v>
      </c>
      <c r="G34" s="22">
        <f>H34+I34+J34+K34+L34+M34+N34+O34</f>
        <v>1643382.6500000001</v>
      </c>
      <c r="H34" s="23">
        <v>135416.23000000001</v>
      </c>
      <c r="I34" s="23">
        <v>107377.61</v>
      </c>
      <c r="J34" s="23">
        <v>137023.6</v>
      </c>
      <c r="K34" s="23">
        <v>134855.17000000001</v>
      </c>
      <c r="L34" s="23">
        <v>127350.04</v>
      </c>
      <c r="M34" s="23">
        <v>381950</v>
      </c>
      <c r="N34" s="23">
        <v>299460</v>
      </c>
      <c r="O34" s="23">
        <v>319950</v>
      </c>
      <c r="P34" s="96"/>
      <c r="Q34" s="96"/>
      <c r="R34" s="96"/>
      <c r="S34" s="96"/>
      <c r="T34" s="96"/>
      <c r="U34" s="96"/>
      <c r="V34" s="96"/>
      <c r="W34" s="96"/>
      <c r="X34" s="127"/>
      <c r="Y34" s="83"/>
      <c r="Z34" s="94"/>
    </row>
    <row r="35" spans="1:36">
      <c r="A35" s="99"/>
      <c r="B35" s="96"/>
      <c r="C35" s="74"/>
      <c r="D35" s="74"/>
      <c r="E35" s="83"/>
      <c r="F35" s="16" t="s">
        <v>38</v>
      </c>
      <c r="G35" s="22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96"/>
      <c r="Q35" s="96"/>
      <c r="R35" s="96"/>
      <c r="S35" s="96"/>
      <c r="T35" s="96"/>
      <c r="U35" s="96"/>
      <c r="V35" s="96"/>
      <c r="W35" s="96"/>
      <c r="X35" s="127"/>
      <c r="Y35" s="83"/>
      <c r="Z35" s="94"/>
    </row>
    <row r="36" spans="1:36">
      <c r="A36" s="99"/>
      <c r="B36" s="96"/>
      <c r="C36" s="74"/>
      <c r="D36" s="74"/>
      <c r="E36" s="83"/>
      <c r="F36" s="16" t="s">
        <v>32</v>
      </c>
      <c r="G36" s="22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96"/>
      <c r="Q36" s="96"/>
      <c r="R36" s="96"/>
      <c r="S36" s="96"/>
      <c r="T36" s="96"/>
      <c r="U36" s="96"/>
      <c r="V36" s="96"/>
      <c r="W36" s="96"/>
      <c r="X36" s="127"/>
      <c r="Y36" s="83"/>
      <c r="Z36" s="94"/>
    </row>
    <row r="37" spans="1:36">
      <c r="A37" s="100"/>
      <c r="B37" s="97"/>
      <c r="C37" s="74"/>
      <c r="D37" s="75"/>
      <c r="E37" s="83"/>
      <c r="F37" s="16" t="s">
        <v>33</v>
      </c>
      <c r="G37" s="22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97"/>
      <c r="Q37" s="97"/>
      <c r="R37" s="97"/>
      <c r="S37" s="97"/>
      <c r="T37" s="97"/>
      <c r="U37" s="97"/>
      <c r="V37" s="97"/>
      <c r="W37" s="97"/>
      <c r="X37" s="128"/>
      <c r="Y37" s="84"/>
      <c r="Z37" s="94"/>
    </row>
    <row r="38" spans="1:36" ht="28.15" customHeight="1">
      <c r="A38" s="98" t="s">
        <v>44</v>
      </c>
      <c r="B38" s="108" t="s">
        <v>45</v>
      </c>
      <c r="C38" s="72">
        <v>2020</v>
      </c>
      <c r="D38" s="73">
        <v>2027</v>
      </c>
      <c r="E38" s="82" t="s">
        <v>29</v>
      </c>
      <c r="F38" s="16" t="s">
        <v>22</v>
      </c>
      <c r="G38" s="22">
        <f>G39+G40+G41+G42</f>
        <v>6805751.7799999993</v>
      </c>
      <c r="H38" s="22">
        <f t="shared" ref="H38:M38" si="14">H39+H40+H41+H42</f>
        <v>518390.11</v>
      </c>
      <c r="I38" s="22">
        <f t="shared" si="14"/>
        <v>1500613.59</v>
      </c>
      <c r="J38" s="22">
        <f t="shared" si="14"/>
        <v>466720.5</v>
      </c>
      <c r="K38" s="22">
        <f>K39+K40+K41+K42</f>
        <v>835507.41</v>
      </c>
      <c r="L38" s="22">
        <f t="shared" si="14"/>
        <v>998529.73</v>
      </c>
      <c r="M38" s="22">
        <f t="shared" si="14"/>
        <v>1191115.1000000001</v>
      </c>
      <c r="N38" s="22">
        <f>N39+N40+N41+N42</f>
        <v>1190915.1000000001</v>
      </c>
      <c r="O38" s="22">
        <f>O39+O40+O41+O42</f>
        <v>1191115.1000000001</v>
      </c>
      <c r="P38" s="95" t="s">
        <v>46</v>
      </c>
      <c r="Q38" s="95" t="s">
        <v>47</v>
      </c>
      <c r="R38" s="95" t="s">
        <v>16</v>
      </c>
      <c r="S38" s="95">
        <v>140</v>
      </c>
      <c r="T38" s="95">
        <v>145</v>
      </c>
      <c r="U38" s="95">
        <v>145</v>
      </c>
      <c r="V38" s="95">
        <v>150</v>
      </c>
      <c r="W38" s="95">
        <v>150</v>
      </c>
      <c r="X38" s="126">
        <v>155</v>
      </c>
      <c r="Y38" s="82">
        <v>155</v>
      </c>
      <c r="Z38" s="94">
        <v>155</v>
      </c>
    </row>
    <row r="39" spans="1:36" ht="28.15" customHeight="1">
      <c r="A39" s="99"/>
      <c r="B39" s="96"/>
      <c r="C39" s="72"/>
      <c r="D39" s="74"/>
      <c r="E39" s="83"/>
      <c r="F39" s="16" t="s">
        <v>48</v>
      </c>
      <c r="G39" s="22">
        <f>H39+I39+J39+K39+L39+M39+N39+O39</f>
        <v>6805751.7799999993</v>
      </c>
      <c r="H39" s="23">
        <v>518390.11</v>
      </c>
      <c r="I39" s="23">
        <v>413458.73</v>
      </c>
      <c r="J39" s="23">
        <v>466720.5</v>
      </c>
      <c r="K39" s="23">
        <v>835507.41</v>
      </c>
      <c r="L39" s="23">
        <v>998529.73</v>
      </c>
      <c r="M39" s="23">
        <v>1191115.1000000001</v>
      </c>
      <c r="N39" s="23">
        <v>1190915.1000000001</v>
      </c>
      <c r="O39" s="23">
        <v>1191115.1000000001</v>
      </c>
      <c r="P39" s="96"/>
      <c r="Q39" s="96"/>
      <c r="R39" s="96"/>
      <c r="S39" s="96"/>
      <c r="T39" s="96"/>
      <c r="U39" s="96"/>
      <c r="V39" s="96"/>
      <c r="W39" s="96"/>
      <c r="X39" s="127"/>
      <c r="Y39" s="83"/>
      <c r="Z39" s="94"/>
    </row>
    <row r="40" spans="1:36" ht="28.15" customHeight="1">
      <c r="A40" s="99"/>
      <c r="B40" s="96"/>
      <c r="C40" s="72"/>
      <c r="D40" s="74"/>
      <c r="E40" s="83"/>
      <c r="F40" s="16" t="s">
        <v>38</v>
      </c>
      <c r="G40" s="22">
        <v>0</v>
      </c>
      <c r="H40" s="22">
        <v>0</v>
      </c>
      <c r="I40" s="24">
        <f>I25+I30+I35</f>
        <v>1087154.8600000001</v>
      </c>
      <c r="J40" s="24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96"/>
      <c r="Q40" s="96"/>
      <c r="R40" s="96"/>
      <c r="S40" s="96"/>
      <c r="T40" s="96"/>
      <c r="U40" s="96"/>
      <c r="V40" s="96"/>
      <c r="W40" s="96"/>
      <c r="X40" s="127"/>
      <c r="Y40" s="83"/>
      <c r="Z40" s="94"/>
    </row>
    <row r="41" spans="1:36" ht="28.15" customHeight="1">
      <c r="A41" s="99"/>
      <c r="B41" s="96"/>
      <c r="C41" s="72"/>
      <c r="D41" s="74"/>
      <c r="E41" s="83"/>
      <c r="F41" s="16" t="s">
        <v>32</v>
      </c>
      <c r="G41" s="22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96"/>
      <c r="Q41" s="96"/>
      <c r="R41" s="96"/>
      <c r="S41" s="96"/>
      <c r="T41" s="96"/>
      <c r="U41" s="96"/>
      <c r="V41" s="96"/>
      <c r="W41" s="96"/>
      <c r="X41" s="127"/>
      <c r="Y41" s="83"/>
      <c r="Z41" s="94"/>
    </row>
    <row r="42" spans="1:36" ht="28.15" customHeight="1">
      <c r="A42" s="100"/>
      <c r="B42" s="97"/>
      <c r="C42" s="72"/>
      <c r="D42" s="75"/>
      <c r="E42" s="84"/>
      <c r="F42" s="16" t="s">
        <v>33</v>
      </c>
      <c r="G42" s="22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97"/>
      <c r="Q42" s="97"/>
      <c r="R42" s="97"/>
      <c r="S42" s="97"/>
      <c r="T42" s="97"/>
      <c r="U42" s="97"/>
      <c r="V42" s="97"/>
      <c r="W42" s="97"/>
      <c r="X42" s="128"/>
      <c r="Y42" s="84"/>
      <c r="Z42" s="94"/>
      <c r="AA42" s="68"/>
      <c r="AB42" s="68"/>
      <c r="AC42" s="68"/>
      <c r="AD42" s="68"/>
      <c r="AE42" s="68"/>
      <c r="AF42" s="68"/>
      <c r="AG42" s="68"/>
      <c r="AH42" s="68"/>
      <c r="AI42" s="68"/>
      <c r="AJ42" s="68"/>
    </row>
    <row r="43" spans="1:36" ht="24" customHeight="1">
      <c r="A43" s="98" t="s">
        <v>49</v>
      </c>
      <c r="B43" s="108" t="s">
        <v>50</v>
      </c>
      <c r="C43" s="72">
        <v>2020</v>
      </c>
      <c r="D43" s="73">
        <v>2027</v>
      </c>
      <c r="E43" s="82" t="s">
        <v>29</v>
      </c>
      <c r="F43" s="16" t="s">
        <v>22</v>
      </c>
      <c r="G43" s="22">
        <f t="shared" ref="G43:N43" si="15">G44+G45+G46+G47</f>
        <v>4637519.88</v>
      </c>
      <c r="H43" s="22">
        <f t="shared" si="15"/>
        <v>1135394.53</v>
      </c>
      <c r="I43" s="22">
        <f t="shared" si="15"/>
        <v>1087154.8600000001</v>
      </c>
      <c r="J43" s="22">
        <f t="shared" si="15"/>
        <v>1120613.27</v>
      </c>
      <c r="K43" s="22">
        <f t="shared" si="15"/>
        <v>1294357.22</v>
      </c>
      <c r="L43" s="22">
        <f t="shared" si="15"/>
        <v>0</v>
      </c>
      <c r="M43" s="22">
        <f t="shared" si="15"/>
        <v>0</v>
      </c>
      <c r="N43" s="22">
        <f t="shared" si="15"/>
        <v>0</v>
      </c>
      <c r="O43" s="22">
        <f t="shared" ref="O43" si="16">O44+O45+O46+O47</f>
        <v>0</v>
      </c>
      <c r="P43" s="95" t="s">
        <v>51</v>
      </c>
      <c r="Q43" s="95" t="s">
        <v>37</v>
      </c>
      <c r="R43" s="95" t="s">
        <v>16</v>
      </c>
      <c r="S43" s="95">
        <v>25</v>
      </c>
      <c r="T43" s="95">
        <v>30</v>
      </c>
      <c r="U43" s="95">
        <v>35</v>
      </c>
      <c r="V43" s="95">
        <v>40</v>
      </c>
      <c r="W43" s="95">
        <v>45</v>
      </c>
      <c r="X43" s="126">
        <v>48</v>
      </c>
      <c r="Y43" s="82">
        <v>48</v>
      </c>
      <c r="Z43" s="94">
        <v>48</v>
      </c>
      <c r="AA43" s="129"/>
      <c r="AB43" s="129"/>
      <c r="AC43" s="129"/>
      <c r="AD43" s="129"/>
      <c r="AE43" s="129"/>
      <c r="AF43" s="129"/>
      <c r="AG43" s="129"/>
      <c r="AH43" s="129"/>
      <c r="AI43" s="129"/>
      <c r="AJ43" s="129"/>
    </row>
    <row r="44" spans="1:36" ht="24" customHeight="1">
      <c r="A44" s="99"/>
      <c r="B44" s="96"/>
      <c r="C44" s="72"/>
      <c r="D44" s="74"/>
      <c r="E44" s="83"/>
      <c r="F44" s="16" t="s">
        <v>30</v>
      </c>
      <c r="G44" s="22">
        <f>H44+I44+J44+K44+L44+M44</f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96"/>
      <c r="Q44" s="96"/>
      <c r="R44" s="96"/>
      <c r="S44" s="96"/>
      <c r="T44" s="96"/>
      <c r="U44" s="96"/>
      <c r="V44" s="96"/>
      <c r="W44" s="96"/>
      <c r="X44" s="127"/>
      <c r="Y44" s="83"/>
      <c r="Z44" s="94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</row>
    <row r="45" spans="1:36" ht="24" customHeight="1">
      <c r="A45" s="99"/>
      <c r="B45" s="96"/>
      <c r="C45" s="72"/>
      <c r="D45" s="74"/>
      <c r="E45" s="83"/>
      <c r="F45" s="16" t="s">
        <v>38</v>
      </c>
      <c r="G45" s="22">
        <f>H45+I45+J45+K45+L45+M45+N45+O45</f>
        <v>4637519.88</v>
      </c>
      <c r="H45" s="23">
        <v>1135394.53</v>
      </c>
      <c r="I45" s="23">
        <v>1087154.8600000001</v>
      </c>
      <c r="J45" s="23">
        <v>1120613.27</v>
      </c>
      <c r="K45" s="23">
        <v>1294357.22</v>
      </c>
      <c r="L45" s="23">
        <v>0</v>
      </c>
      <c r="M45" s="23">
        <v>0</v>
      </c>
      <c r="N45" s="23">
        <v>0</v>
      </c>
      <c r="O45" s="23">
        <v>0</v>
      </c>
      <c r="P45" s="96"/>
      <c r="Q45" s="96"/>
      <c r="R45" s="96"/>
      <c r="S45" s="96"/>
      <c r="T45" s="96"/>
      <c r="U45" s="96"/>
      <c r="V45" s="96"/>
      <c r="W45" s="96"/>
      <c r="X45" s="127"/>
      <c r="Y45" s="83"/>
      <c r="Z45" s="94"/>
      <c r="AA45" s="129"/>
      <c r="AB45" s="129"/>
      <c r="AC45" s="129"/>
      <c r="AD45" s="129"/>
      <c r="AE45" s="129"/>
      <c r="AF45" s="129"/>
      <c r="AG45" s="129"/>
      <c r="AH45" s="129"/>
      <c r="AI45" s="129"/>
      <c r="AJ45" s="129"/>
    </row>
    <row r="46" spans="1:36" ht="24" customHeight="1">
      <c r="A46" s="99"/>
      <c r="B46" s="96"/>
      <c r="C46" s="72"/>
      <c r="D46" s="74"/>
      <c r="E46" s="83"/>
      <c r="F46" s="16" t="s">
        <v>32</v>
      </c>
      <c r="G46" s="22">
        <f>H46+I46+J46+K46+L46+M46</f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96"/>
      <c r="Q46" s="96"/>
      <c r="R46" s="96"/>
      <c r="S46" s="96"/>
      <c r="T46" s="96"/>
      <c r="U46" s="96"/>
      <c r="V46" s="96"/>
      <c r="W46" s="96"/>
      <c r="X46" s="127"/>
      <c r="Y46" s="83"/>
      <c r="Z46" s="94"/>
      <c r="AA46" s="129"/>
      <c r="AB46" s="129"/>
      <c r="AC46" s="129"/>
      <c r="AD46" s="129"/>
      <c r="AE46" s="129"/>
      <c r="AF46" s="129"/>
      <c r="AG46" s="129"/>
      <c r="AH46" s="129"/>
      <c r="AI46" s="129"/>
      <c r="AJ46" s="129"/>
    </row>
    <row r="47" spans="1:36" ht="24" customHeight="1">
      <c r="A47" s="100"/>
      <c r="B47" s="97"/>
      <c r="C47" s="72"/>
      <c r="D47" s="75"/>
      <c r="E47" s="84"/>
      <c r="F47" s="16" t="s">
        <v>33</v>
      </c>
      <c r="G47" s="22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97"/>
      <c r="Q47" s="97"/>
      <c r="R47" s="97"/>
      <c r="S47" s="97"/>
      <c r="T47" s="97"/>
      <c r="U47" s="97"/>
      <c r="V47" s="97"/>
      <c r="W47" s="97"/>
      <c r="X47" s="128"/>
      <c r="Y47" s="84"/>
      <c r="Z47" s="94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</row>
    <row r="48" spans="1:36" ht="21.6" customHeight="1">
      <c r="A48" s="98" t="s">
        <v>49</v>
      </c>
      <c r="B48" s="108" t="s">
        <v>52</v>
      </c>
      <c r="C48" s="72">
        <v>2020</v>
      </c>
      <c r="D48" s="73">
        <v>2027</v>
      </c>
      <c r="E48" s="82" t="s">
        <v>29</v>
      </c>
      <c r="F48" s="16" t="s">
        <v>22</v>
      </c>
      <c r="G48" s="22">
        <f t="shared" ref="G48:N48" si="17">G49+G50+G51+G52</f>
        <v>50000</v>
      </c>
      <c r="H48" s="22">
        <f t="shared" si="17"/>
        <v>50000</v>
      </c>
      <c r="I48" s="22">
        <f t="shared" si="17"/>
        <v>0</v>
      </c>
      <c r="J48" s="22">
        <f t="shared" si="17"/>
        <v>0</v>
      </c>
      <c r="K48" s="22">
        <f t="shared" si="17"/>
        <v>0</v>
      </c>
      <c r="L48" s="22">
        <f t="shared" si="17"/>
        <v>0</v>
      </c>
      <c r="M48" s="22">
        <f t="shared" si="17"/>
        <v>0</v>
      </c>
      <c r="N48" s="22">
        <f t="shared" si="17"/>
        <v>0</v>
      </c>
      <c r="O48" s="22">
        <f t="shared" ref="O48" si="18">O49+O50+O51+O52</f>
        <v>0</v>
      </c>
      <c r="P48" s="95" t="s">
        <v>46</v>
      </c>
      <c r="Q48" s="95" t="s">
        <v>47</v>
      </c>
      <c r="R48" s="95" t="s">
        <v>16</v>
      </c>
      <c r="S48" s="95">
        <v>140</v>
      </c>
      <c r="T48" s="95">
        <v>145</v>
      </c>
      <c r="U48" s="95">
        <v>145</v>
      </c>
      <c r="V48" s="95">
        <v>150</v>
      </c>
      <c r="W48" s="95">
        <v>150</v>
      </c>
      <c r="X48" s="126">
        <v>155</v>
      </c>
      <c r="Y48" s="82">
        <v>155</v>
      </c>
      <c r="Z48" s="94">
        <v>155</v>
      </c>
      <c r="AA48" s="129"/>
      <c r="AB48" s="129"/>
      <c r="AC48" s="129"/>
      <c r="AD48" s="129"/>
      <c r="AE48" s="129"/>
      <c r="AF48" s="129"/>
      <c r="AG48" s="129"/>
      <c r="AH48" s="129"/>
      <c r="AI48" s="129"/>
      <c r="AJ48" s="129"/>
    </row>
    <row r="49" spans="1:36" ht="21.6" customHeight="1">
      <c r="A49" s="99"/>
      <c r="B49" s="96"/>
      <c r="C49" s="72"/>
      <c r="D49" s="74"/>
      <c r="E49" s="83"/>
      <c r="F49" s="16" t="s">
        <v>30</v>
      </c>
      <c r="G49" s="22">
        <f>H49+I49+J49+K49+L49+M49</f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96"/>
      <c r="Q49" s="96"/>
      <c r="R49" s="96"/>
      <c r="S49" s="96"/>
      <c r="T49" s="96"/>
      <c r="U49" s="96"/>
      <c r="V49" s="96"/>
      <c r="W49" s="96"/>
      <c r="X49" s="127"/>
      <c r="Y49" s="83"/>
      <c r="Z49" s="94"/>
      <c r="AA49" s="129"/>
      <c r="AB49" s="129"/>
      <c r="AC49" s="129"/>
      <c r="AD49" s="129"/>
      <c r="AE49" s="129"/>
      <c r="AF49" s="129"/>
      <c r="AG49" s="129"/>
      <c r="AH49" s="129"/>
      <c r="AI49" s="129"/>
      <c r="AJ49" s="129"/>
    </row>
    <row r="50" spans="1:36" ht="21.6" customHeight="1">
      <c r="A50" s="99"/>
      <c r="B50" s="96"/>
      <c r="C50" s="72"/>
      <c r="D50" s="74"/>
      <c r="E50" s="83"/>
      <c r="F50" s="16" t="s">
        <v>38</v>
      </c>
      <c r="G50" s="22">
        <f>H50+I50+J50+K50+L50+M50</f>
        <v>50000</v>
      </c>
      <c r="H50" s="23">
        <v>50000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96"/>
      <c r="Q50" s="96"/>
      <c r="R50" s="96"/>
      <c r="S50" s="96"/>
      <c r="T50" s="96"/>
      <c r="U50" s="96"/>
      <c r="V50" s="96"/>
      <c r="W50" s="96"/>
      <c r="X50" s="127"/>
      <c r="Y50" s="83"/>
      <c r="Z50" s="94"/>
      <c r="AA50" s="129"/>
      <c r="AB50" s="129"/>
      <c r="AC50" s="129"/>
      <c r="AD50" s="129"/>
      <c r="AE50" s="129"/>
      <c r="AF50" s="129"/>
      <c r="AG50" s="129"/>
      <c r="AH50" s="129"/>
      <c r="AI50" s="129"/>
      <c r="AJ50" s="129"/>
    </row>
    <row r="51" spans="1:36" ht="21.6" customHeight="1">
      <c r="A51" s="99"/>
      <c r="B51" s="96"/>
      <c r="C51" s="72"/>
      <c r="D51" s="74"/>
      <c r="E51" s="83"/>
      <c r="F51" s="16" t="s">
        <v>32</v>
      </c>
      <c r="G51" s="22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96"/>
      <c r="Q51" s="96"/>
      <c r="R51" s="96"/>
      <c r="S51" s="96"/>
      <c r="T51" s="96"/>
      <c r="U51" s="96"/>
      <c r="V51" s="96"/>
      <c r="W51" s="96"/>
      <c r="X51" s="127"/>
      <c r="Y51" s="83"/>
      <c r="Z51" s="94"/>
      <c r="AA51" s="129"/>
      <c r="AB51" s="129"/>
      <c r="AC51" s="129"/>
      <c r="AD51" s="129"/>
      <c r="AE51" s="129"/>
      <c r="AF51" s="129"/>
      <c r="AG51" s="129"/>
      <c r="AH51" s="129"/>
      <c r="AI51" s="129"/>
      <c r="AJ51" s="129"/>
    </row>
    <row r="52" spans="1:36" ht="21.6" customHeight="1">
      <c r="A52" s="100"/>
      <c r="B52" s="97"/>
      <c r="C52" s="72"/>
      <c r="D52" s="75"/>
      <c r="E52" s="84"/>
      <c r="F52" s="16" t="s">
        <v>33</v>
      </c>
      <c r="G52" s="22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97"/>
      <c r="Q52" s="97"/>
      <c r="R52" s="97"/>
      <c r="S52" s="97"/>
      <c r="T52" s="97"/>
      <c r="U52" s="97"/>
      <c r="V52" s="97"/>
      <c r="W52" s="97"/>
      <c r="X52" s="128"/>
      <c r="Y52" s="84"/>
      <c r="Z52" s="94"/>
      <c r="AA52" s="129"/>
      <c r="AB52" s="129"/>
      <c r="AC52" s="129"/>
      <c r="AD52" s="129"/>
      <c r="AE52" s="129"/>
      <c r="AF52" s="129"/>
      <c r="AG52" s="129"/>
      <c r="AH52" s="129"/>
      <c r="AI52" s="129"/>
      <c r="AJ52" s="129"/>
    </row>
    <row r="53" spans="1:36" ht="31.5">
      <c r="A53" s="98" t="s">
        <v>111</v>
      </c>
      <c r="B53" s="108" t="s">
        <v>53</v>
      </c>
      <c r="C53" s="72">
        <v>2020</v>
      </c>
      <c r="D53" s="73">
        <v>2027</v>
      </c>
      <c r="E53" s="82" t="s">
        <v>29</v>
      </c>
      <c r="F53" s="16" t="s">
        <v>22</v>
      </c>
      <c r="G53" s="22">
        <f t="shared" ref="G53:N53" si="19">G54+G55+G56+G57</f>
        <v>250000</v>
      </c>
      <c r="H53" s="22">
        <f>H54+H55+H56+H57</f>
        <v>0</v>
      </c>
      <c r="I53" s="22">
        <f t="shared" si="19"/>
        <v>0</v>
      </c>
      <c r="J53" s="22">
        <f t="shared" si="19"/>
        <v>250000</v>
      </c>
      <c r="K53" s="22">
        <f t="shared" si="19"/>
        <v>0</v>
      </c>
      <c r="L53" s="22">
        <f t="shared" si="19"/>
        <v>0</v>
      </c>
      <c r="M53" s="22">
        <f t="shared" si="19"/>
        <v>0</v>
      </c>
      <c r="N53" s="22">
        <f t="shared" si="19"/>
        <v>0</v>
      </c>
      <c r="O53" s="22">
        <f t="shared" ref="O53" si="20">O54+O55+O56+O57</f>
        <v>0</v>
      </c>
      <c r="P53" s="95" t="s">
        <v>41</v>
      </c>
      <c r="Q53" s="95" t="s">
        <v>42</v>
      </c>
      <c r="R53" s="95" t="s">
        <v>16</v>
      </c>
      <c r="S53" s="95">
        <v>7</v>
      </c>
      <c r="T53" s="95">
        <v>8</v>
      </c>
      <c r="U53" s="95">
        <v>8</v>
      </c>
      <c r="V53" s="95">
        <v>8</v>
      </c>
      <c r="W53" s="95">
        <v>8</v>
      </c>
      <c r="X53" s="126">
        <v>8</v>
      </c>
      <c r="Y53" s="82">
        <v>8</v>
      </c>
      <c r="Z53" s="94">
        <v>8</v>
      </c>
    </row>
    <row r="54" spans="1:36" ht="31.5">
      <c r="A54" s="99"/>
      <c r="B54" s="96"/>
      <c r="C54" s="72"/>
      <c r="D54" s="74"/>
      <c r="E54" s="83"/>
      <c r="F54" s="16" t="s">
        <v>43</v>
      </c>
      <c r="G54" s="22">
        <f>H54+I54+J54+K54+L54+M54</f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96"/>
      <c r="Q54" s="96"/>
      <c r="R54" s="96"/>
      <c r="S54" s="96"/>
      <c r="T54" s="96"/>
      <c r="U54" s="96"/>
      <c r="V54" s="96"/>
      <c r="W54" s="96"/>
      <c r="X54" s="127"/>
      <c r="Y54" s="83"/>
      <c r="Z54" s="94"/>
    </row>
    <row r="55" spans="1:36">
      <c r="A55" s="99"/>
      <c r="B55" s="96"/>
      <c r="C55" s="72"/>
      <c r="D55" s="74"/>
      <c r="E55" s="83"/>
      <c r="F55" s="16" t="s">
        <v>38</v>
      </c>
      <c r="G55" s="22">
        <f>H55+I55+J55+K55+L55+M55</f>
        <v>250000</v>
      </c>
      <c r="H55" s="23">
        <v>0</v>
      </c>
      <c r="I55" s="23">
        <v>0</v>
      </c>
      <c r="J55" s="23">
        <v>250000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96"/>
      <c r="Q55" s="96"/>
      <c r="R55" s="96"/>
      <c r="S55" s="96"/>
      <c r="T55" s="96"/>
      <c r="U55" s="96"/>
      <c r="V55" s="96"/>
      <c r="W55" s="96"/>
      <c r="X55" s="127"/>
      <c r="Y55" s="83"/>
      <c r="Z55" s="94"/>
    </row>
    <row r="56" spans="1:36">
      <c r="A56" s="99"/>
      <c r="B56" s="96"/>
      <c r="C56" s="72"/>
      <c r="D56" s="74"/>
      <c r="E56" s="83"/>
      <c r="F56" s="16" t="s">
        <v>32</v>
      </c>
      <c r="G56" s="22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96"/>
      <c r="Q56" s="96"/>
      <c r="R56" s="96"/>
      <c r="S56" s="96"/>
      <c r="T56" s="96"/>
      <c r="U56" s="96"/>
      <c r="V56" s="96"/>
      <c r="W56" s="96"/>
      <c r="X56" s="127"/>
      <c r="Y56" s="83"/>
      <c r="Z56" s="94"/>
    </row>
    <row r="57" spans="1:36">
      <c r="A57" s="100"/>
      <c r="B57" s="97"/>
      <c r="C57" s="72"/>
      <c r="D57" s="75"/>
      <c r="E57" s="83"/>
      <c r="F57" s="16" t="s">
        <v>33</v>
      </c>
      <c r="G57" s="22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97"/>
      <c r="Q57" s="97"/>
      <c r="R57" s="97"/>
      <c r="S57" s="97"/>
      <c r="T57" s="97"/>
      <c r="U57" s="97"/>
      <c r="V57" s="97"/>
      <c r="W57" s="97"/>
      <c r="X57" s="128"/>
      <c r="Y57" s="84"/>
      <c r="Z57" s="94"/>
    </row>
    <row r="58" spans="1:36" ht="30" customHeight="1">
      <c r="A58" s="98" t="s">
        <v>112</v>
      </c>
      <c r="B58" s="101" t="s">
        <v>116</v>
      </c>
      <c r="C58" s="73">
        <v>2020</v>
      </c>
      <c r="D58" s="49">
        <v>2027</v>
      </c>
      <c r="E58" s="94" t="s">
        <v>29</v>
      </c>
      <c r="F58" s="16" t="s">
        <v>22</v>
      </c>
      <c r="G58" s="22">
        <f>H58+I58+J58+K58+L58+M58+N58+O58</f>
        <v>682990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f>N59+N60</f>
        <v>682990</v>
      </c>
      <c r="O58" s="24">
        <v>0</v>
      </c>
      <c r="P58" s="82" t="s">
        <v>114</v>
      </c>
      <c r="Q58" s="82" t="s">
        <v>42</v>
      </c>
      <c r="R58" s="82" t="s">
        <v>16</v>
      </c>
      <c r="S58" s="82" t="s">
        <v>16</v>
      </c>
      <c r="T58" s="82" t="s">
        <v>16</v>
      </c>
      <c r="U58" s="82" t="s">
        <v>16</v>
      </c>
      <c r="V58" s="82" t="s">
        <v>16</v>
      </c>
      <c r="W58" s="82" t="s">
        <v>16</v>
      </c>
      <c r="X58" s="82" t="s">
        <v>16</v>
      </c>
      <c r="Y58" s="82">
        <v>1</v>
      </c>
      <c r="Z58" s="82" t="s">
        <v>16</v>
      </c>
    </row>
    <row r="59" spans="1:36" ht="30" customHeight="1">
      <c r="A59" s="99"/>
      <c r="B59" s="102"/>
      <c r="C59" s="74"/>
      <c r="D59" s="49"/>
      <c r="E59" s="94"/>
      <c r="F59" s="16" t="s">
        <v>43</v>
      </c>
      <c r="G59" s="22">
        <f t="shared" ref="G59:G62" si="21">H59+I59+J59+K59+L59+M59+N59+O59</f>
        <v>20490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20490</v>
      </c>
      <c r="O59" s="24">
        <v>0</v>
      </c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</row>
    <row r="60" spans="1:36" ht="30" customHeight="1">
      <c r="A60" s="99"/>
      <c r="B60" s="102"/>
      <c r="C60" s="74"/>
      <c r="D60" s="49"/>
      <c r="E60" s="94"/>
      <c r="F60" s="16" t="s">
        <v>38</v>
      </c>
      <c r="G60" s="22">
        <f t="shared" si="21"/>
        <v>662500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662500</v>
      </c>
      <c r="O60" s="24">
        <v>0</v>
      </c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</row>
    <row r="61" spans="1:36" ht="30" customHeight="1">
      <c r="A61" s="99"/>
      <c r="B61" s="102"/>
      <c r="C61" s="74"/>
      <c r="D61" s="49"/>
      <c r="E61" s="94"/>
      <c r="F61" s="16" t="s">
        <v>32</v>
      </c>
      <c r="G61" s="22">
        <f t="shared" si="21"/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</row>
    <row r="62" spans="1:36" ht="30" customHeight="1">
      <c r="A62" s="100"/>
      <c r="B62" s="103"/>
      <c r="C62" s="75"/>
      <c r="D62" s="49"/>
      <c r="E62" s="94"/>
      <c r="F62" s="16" t="s">
        <v>33</v>
      </c>
      <c r="G62" s="22">
        <f t="shared" si="21"/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</row>
    <row r="63" spans="1:36" ht="31.5">
      <c r="A63" s="98" t="s">
        <v>113</v>
      </c>
      <c r="B63" s="111" t="s">
        <v>54</v>
      </c>
      <c r="C63" s="72">
        <v>2020</v>
      </c>
      <c r="D63" s="73">
        <v>2027</v>
      </c>
      <c r="E63" s="82" t="s">
        <v>16</v>
      </c>
      <c r="F63" s="16" t="s">
        <v>22</v>
      </c>
      <c r="G63" s="25">
        <f>G65+G64</f>
        <v>47120104.219999999</v>
      </c>
      <c r="H63" s="17">
        <f>H64+H65+H66</f>
        <v>4337362.3999999994</v>
      </c>
      <c r="I63" s="17">
        <f>I64+I65+I66+I67</f>
        <v>4187688.8499999996</v>
      </c>
      <c r="J63" s="17">
        <f>J64+J65+J66+J67</f>
        <v>4639613.67</v>
      </c>
      <c r="K63" s="17">
        <f>K64+K65</f>
        <v>5209739.4000000004</v>
      </c>
      <c r="L63" s="17">
        <f>L64+L65</f>
        <v>5496568.5</v>
      </c>
      <c r="M63" s="17">
        <f>M64+M65</f>
        <v>7606023.8200000003</v>
      </c>
      <c r="N63" s="17">
        <f>N64+N65+N66+N67</f>
        <v>8152703.790000001</v>
      </c>
      <c r="O63" s="17">
        <f>O64+O66</f>
        <v>7490403.790000001</v>
      </c>
      <c r="P63" s="82" t="s">
        <v>16</v>
      </c>
      <c r="Q63" s="82" t="s">
        <v>16</v>
      </c>
      <c r="R63" s="82" t="s">
        <v>16</v>
      </c>
      <c r="S63" s="82" t="s">
        <v>16</v>
      </c>
      <c r="T63" s="82" t="s">
        <v>16</v>
      </c>
      <c r="U63" s="82" t="s">
        <v>16</v>
      </c>
      <c r="V63" s="82" t="s">
        <v>16</v>
      </c>
      <c r="W63" s="82" t="s">
        <v>16</v>
      </c>
      <c r="X63" s="105" t="s">
        <v>16</v>
      </c>
      <c r="Y63" s="82" t="s">
        <v>16</v>
      </c>
      <c r="Z63" s="94" t="s">
        <v>16</v>
      </c>
    </row>
    <row r="64" spans="1:36">
      <c r="A64" s="99"/>
      <c r="B64" s="96"/>
      <c r="C64" s="72"/>
      <c r="D64" s="74"/>
      <c r="E64" s="83"/>
      <c r="F64" s="16" t="s">
        <v>30</v>
      </c>
      <c r="G64" s="25">
        <f>H64+I64+J64+K64+L64+M64+N64+O64</f>
        <v>38082107.909999996</v>
      </c>
      <c r="H64" s="17">
        <f>H24</f>
        <v>3151967.8699999996</v>
      </c>
      <c r="I64" s="17">
        <f t="shared" ref="I64:N64" si="22">I24</f>
        <v>3100533.9899999998</v>
      </c>
      <c r="J64" s="17">
        <f t="shared" si="22"/>
        <v>3269000.4</v>
      </c>
      <c r="K64" s="17">
        <f t="shared" si="22"/>
        <v>3915382.18</v>
      </c>
      <c r="L64" s="17">
        <f t="shared" si="22"/>
        <v>4096897.97</v>
      </c>
      <c r="M64" s="17">
        <f t="shared" si="22"/>
        <v>5567717.9199999999</v>
      </c>
      <c r="N64" s="17">
        <f t="shared" si="22"/>
        <v>7490203.790000001</v>
      </c>
      <c r="O64" s="17">
        <f t="shared" ref="O64" si="23">O24</f>
        <v>7490403.790000001</v>
      </c>
      <c r="P64" s="83"/>
      <c r="Q64" s="83"/>
      <c r="R64" s="83"/>
      <c r="S64" s="83"/>
      <c r="T64" s="83"/>
      <c r="U64" s="83"/>
      <c r="V64" s="83"/>
      <c r="W64" s="83"/>
      <c r="X64" s="106"/>
      <c r="Y64" s="83"/>
      <c r="Z64" s="94"/>
    </row>
    <row r="65" spans="1:27">
      <c r="A65" s="99"/>
      <c r="B65" s="96"/>
      <c r="C65" s="72"/>
      <c r="D65" s="74"/>
      <c r="E65" s="83"/>
      <c r="F65" s="26" t="s">
        <v>38</v>
      </c>
      <c r="G65" s="25">
        <f>H65+I65+J65+K65+L65+M65+N65+O65</f>
        <v>9037996.3100000005</v>
      </c>
      <c r="H65" s="25">
        <f t="shared" ref="H65:M65" si="24">H20</f>
        <v>1185394.53</v>
      </c>
      <c r="I65" s="25">
        <f t="shared" si="24"/>
        <v>1087154.8600000001</v>
      </c>
      <c r="J65" s="25">
        <f t="shared" si="24"/>
        <v>1370613.27</v>
      </c>
      <c r="K65" s="25">
        <f t="shared" si="24"/>
        <v>1294357.22</v>
      </c>
      <c r="L65" s="25">
        <f t="shared" si="24"/>
        <v>1399670.53</v>
      </c>
      <c r="M65" s="25">
        <f t="shared" si="24"/>
        <v>2038305.9</v>
      </c>
      <c r="N65" s="17">
        <f>N25</f>
        <v>662500</v>
      </c>
      <c r="O65" s="17">
        <f t="shared" ref="O65" si="25">O35+O40+O50</f>
        <v>0</v>
      </c>
      <c r="P65" s="83"/>
      <c r="Q65" s="83"/>
      <c r="R65" s="83"/>
      <c r="S65" s="83"/>
      <c r="T65" s="83"/>
      <c r="U65" s="83"/>
      <c r="V65" s="83"/>
      <c r="W65" s="83"/>
      <c r="X65" s="106"/>
      <c r="Y65" s="83"/>
      <c r="Z65" s="94"/>
    </row>
    <row r="66" spans="1:27">
      <c r="A66" s="99"/>
      <c r="B66" s="96"/>
      <c r="C66" s="72"/>
      <c r="D66" s="74"/>
      <c r="E66" s="83"/>
      <c r="F66" s="26" t="s">
        <v>32</v>
      </c>
      <c r="G66" s="25">
        <f>H66+I66+J66+K66+L66+M66</f>
        <v>0</v>
      </c>
      <c r="H66" s="17">
        <f t="shared" ref="H66:L66" si="26">H31+H36+H41+H46+H51</f>
        <v>0</v>
      </c>
      <c r="I66" s="17">
        <f t="shared" si="26"/>
        <v>0</v>
      </c>
      <c r="J66" s="17">
        <f t="shared" si="26"/>
        <v>0</v>
      </c>
      <c r="K66" s="17">
        <f t="shared" si="26"/>
        <v>0</v>
      </c>
      <c r="L66" s="17">
        <f t="shared" si="26"/>
        <v>0</v>
      </c>
      <c r="M66" s="17">
        <f>M31+M36+M41+M46+M51</f>
        <v>0</v>
      </c>
      <c r="N66" s="17">
        <f>N31+N36+N41+N46+N51</f>
        <v>0</v>
      </c>
      <c r="O66" s="17">
        <f>O31+O36+O41+O46+O51</f>
        <v>0</v>
      </c>
      <c r="P66" s="83"/>
      <c r="Q66" s="83"/>
      <c r="R66" s="83"/>
      <c r="S66" s="83"/>
      <c r="T66" s="83"/>
      <c r="U66" s="83"/>
      <c r="V66" s="83"/>
      <c r="W66" s="83"/>
      <c r="X66" s="106"/>
      <c r="Y66" s="83"/>
      <c r="Z66" s="94"/>
    </row>
    <row r="67" spans="1:27">
      <c r="A67" s="100"/>
      <c r="B67" s="97"/>
      <c r="C67" s="72"/>
      <c r="D67" s="75"/>
      <c r="E67" s="84"/>
      <c r="F67" s="26" t="s">
        <v>33</v>
      </c>
      <c r="G67" s="25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84"/>
      <c r="Q67" s="84"/>
      <c r="R67" s="84"/>
      <c r="S67" s="84"/>
      <c r="T67" s="84"/>
      <c r="U67" s="84"/>
      <c r="V67" s="84"/>
      <c r="W67" s="84"/>
      <c r="X67" s="107"/>
      <c r="Y67" s="84"/>
      <c r="Z67" s="94"/>
    </row>
    <row r="68" spans="1:27" ht="20.25">
      <c r="A68" s="104" t="s">
        <v>55</v>
      </c>
      <c r="B68" s="104"/>
      <c r="C68" s="104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4"/>
      <c r="Z68" s="104"/>
    </row>
    <row r="69" spans="1:27" ht="117" customHeight="1">
      <c r="A69" s="122" t="s">
        <v>56</v>
      </c>
      <c r="B69" s="123"/>
      <c r="C69" s="60">
        <v>2020</v>
      </c>
      <c r="D69" s="60">
        <v>2027</v>
      </c>
      <c r="E69" s="50" t="s">
        <v>16</v>
      </c>
      <c r="F69" s="50" t="s">
        <v>17</v>
      </c>
      <c r="G69" s="61" t="s">
        <v>17</v>
      </c>
      <c r="H69" s="61" t="s">
        <v>17</v>
      </c>
      <c r="I69" s="61" t="s">
        <v>17</v>
      </c>
      <c r="J69" s="61" t="s">
        <v>17</v>
      </c>
      <c r="K69" s="62" t="s">
        <v>17</v>
      </c>
      <c r="L69" s="61" t="s">
        <v>17</v>
      </c>
      <c r="M69" s="62" t="s">
        <v>17</v>
      </c>
      <c r="N69" s="62" t="s">
        <v>16</v>
      </c>
      <c r="O69" s="62" t="s">
        <v>16</v>
      </c>
      <c r="P69" s="50" t="s">
        <v>17</v>
      </c>
      <c r="Q69" s="50" t="s">
        <v>17</v>
      </c>
      <c r="R69" s="50" t="s">
        <v>17</v>
      </c>
      <c r="S69" s="50" t="s">
        <v>17</v>
      </c>
      <c r="T69" s="50" t="s">
        <v>17</v>
      </c>
      <c r="U69" s="50" t="s">
        <v>17</v>
      </c>
      <c r="V69" s="50" t="s">
        <v>17</v>
      </c>
      <c r="W69" s="50" t="s">
        <v>17</v>
      </c>
      <c r="X69" s="52" t="s">
        <v>17</v>
      </c>
      <c r="Y69" s="50" t="s">
        <v>16</v>
      </c>
      <c r="Z69" s="51" t="s">
        <v>16</v>
      </c>
    </row>
    <row r="70" spans="1:27" ht="69" customHeight="1">
      <c r="A70" s="124" t="s">
        <v>57</v>
      </c>
      <c r="B70" s="125"/>
      <c r="C70" s="6">
        <v>2020</v>
      </c>
      <c r="D70" s="6">
        <v>2027</v>
      </c>
      <c r="E70" s="7" t="s">
        <v>16</v>
      </c>
      <c r="F70" s="7" t="s">
        <v>17</v>
      </c>
      <c r="G70" s="27" t="s">
        <v>17</v>
      </c>
      <c r="H70" s="27" t="s">
        <v>17</v>
      </c>
      <c r="I70" s="27" t="s">
        <v>17</v>
      </c>
      <c r="J70" s="27" t="s">
        <v>17</v>
      </c>
      <c r="K70" s="28" t="s">
        <v>17</v>
      </c>
      <c r="L70" s="27" t="s">
        <v>17</v>
      </c>
      <c r="M70" s="28" t="s">
        <v>17</v>
      </c>
      <c r="N70" s="28" t="s">
        <v>16</v>
      </c>
      <c r="O70" s="28" t="s">
        <v>16</v>
      </c>
      <c r="P70" s="7" t="s">
        <v>17</v>
      </c>
      <c r="Q70" s="7" t="s">
        <v>17</v>
      </c>
      <c r="R70" s="7" t="s">
        <v>17</v>
      </c>
      <c r="S70" s="7" t="s">
        <v>17</v>
      </c>
      <c r="T70" s="7" t="s">
        <v>17</v>
      </c>
      <c r="U70" s="7" t="s">
        <v>17</v>
      </c>
      <c r="V70" s="7" t="s">
        <v>17</v>
      </c>
      <c r="W70" s="7" t="s">
        <v>17</v>
      </c>
      <c r="X70" s="9" t="s">
        <v>17</v>
      </c>
      <c r="Y70" s="7" t="s">
        <v>16</v>
      </c>
      <c r="Z70" s="51" t="s">
        <v>16</v>
      </c>
    </row>
    <row r="71" spans="1:27" ht="31.5">
      <c r="A71" s="79">
        <v>2</v>
      </c>
      <c r="B71" s="79" t="s">
        <v>58</v>
      </c>
      <c r="C71" s="73">
        <v>2020</v>
      </c>
      <c r="D71" s="73">
        <v>2027</v>
      </c>
      <c r="E71" s="82" t="s">
        <v>59</v>
      </c>
      <c r="F71" s="29" t="s">
        <v>22</v>
      </c>
      <c r="G71" s="30">
        <f>H71+I71+J71+K71+L71+M71+N71+O71</f>
        <v>131026743.34</v>
      </c>
      <c r="H71" s="31">
        <f t="shared" ref="H71:N71" si="27">H72+H73+H74+H75</f>
        <v>12666806.889999999</v>
      </c>
      <c r="I71" s="31">
        <f t="shared" si="27"/>
        <v>14371154.82</v>
      </c>
      <c r="J71" s="31">
        <f t="shared" si="27"/>
        <v>8510848.5800000001</v>
      </c>
      <c r="K71" s="32">
        <f t="shared" si="27"/>
        <v>9070734.7199999988</v>
      </c>
      <c r="L71" s="31">
        <f>L76</f>
        <v>51517607.960000001</v>
      </c>
      <c r="M71" s="32">
        <f t="shared" si="27"/>
        <v>11699398.210000001</v>
      </c>
      <c r="N71" s="32">
        <f t="shared" si="27"/>
        <v>11595096.08</v>
      </c>
      <c r="O71" s="32">
        <f>O72+O73+O74</f>
        <v>11595096.08</v>
      </c>
      <c r="P71" s="73" t="s">
        <v>16</v>
      </c>
      <c r="Q71" s="73" t="s">
        <v>16</v>
      </c>
      <c r="R71" s="73" t="s">
        <v>16</v>
      </c>
      <c r="S71" s="73" t="s">
        <v>16</v>
      </c>
      <c r="T71" s="73" t="s">
        <v>16</v>
      </c>
      <c r="U71" s="73" t="s">
        <v>16</v>
      </c>
      <c r="V71" s="73" t="s">
        <v>16</v>
      </c>
      <c r="W71" s="73" t="s">
        <v>16</v>
      </c>
      <c r="X71" s="112" t="s">
        <v>16</v>
      </c>
      <c r="Y71" s="73" t="s">
        <v>16</v>
      </c>
      <c r="Z71" s="72" t="s">
        <v>16</v>
      </c>
    </row>
    <row r="72" spans="1:27">
      <c r="A72" s="80"/>
      <c r="B72" s="80"/>
      <c r="C72" s="74"/>
      <c r="D72" s="74"/>
      <c r="E72" s="83"/>
      <c r="F72" s="29" t="s">
        <v>30</v>
      </c>
      <c r="G72" s="30">
        <f>H72+I72+J72+K72+L72+M72+N72+O72</f>
        <v>91026743.340000004</v>
      </c>
      <c r="H72" s="31">
        <f>H77+H107+H147</f>
        <v>12666806.889999999</v>
      </c>
      <c r="I72" s="31">
        <f>I77+I107+I147</f>
        <v>14371154.82</v>
      </c>
      <c r="J72" s="31">
        <f>J77</f>
        <v>8510848.5800000001</v>
      </c>
      <c r="K72" s="32">
        <f>K77</f>
        <v>9070734.7199999988</v>
      </c>
      <c r="L72" s="31">
        <f>L77</f>
        <v>11517607.960000001</v>
      </c>
      <c r="M72" s="32">
        <f>M77+M107+M147</f>
        <v>11699398.210000001</v>
      </c>
      <c r="N72" s="32">
        <f>N77+N107+N147</f>
        <v>11595096.08</v>
      </c>
      <c r="O72" s="32">
        <f>O77</f>
        <v>11595096.08</v>
      </c>
      <c r="P72" s="74"/>
      <c r="Q72" s="74"/>
      <c r="R72" s="74"/>
      <c r="S72" s="74"/>
      <c r="T72" s="74"/>
      <c r="U72" s="74"/>
      <c r="V72" s="74"/>
      <c r="W72" s="74"/>
      <c r="X72" s="113"/>
      <c r="Y72" s="74"/>
      <c r="Z72" s="72"/>
    </row>
    <row r="73" spans="1:27">
      <c r="A73" s="80"/>
      <c r="B73" s="80"/>
      <c r="C73" s="74"/>
      <c r="D73" s="74"/>
      <c r="E73" s="83"/>
      <c r="F73" s="29" t="s">
        <v>38</v>
      </c>
      <c r="G73" s="30">
        <f>H73+I73+J73+K73+L73+M73+N73+O73</f>
        <v>40000000</v>
      </c>
      <c r="H73" s="31">
        <v>0</v>
      </c>
      <c r="I73" s="31">
        <v>0</v>
      </c>
      <c r="J73" s="31">
        <f>J78</f>
        <v>0</v>
      </c>
      <c r="K73" s="32">
        <v>0</v>
      </c>
      <c r="L73" s="31">
        <f>L78</f>
        <v>40000000</v>
      </c>
      <c r="M73" s="32">
        <v>0</v>
      </c>
      <c r="N73" s="32">
        <v>0</v>
      </c>
      <c r="O73" s="32">
        <v>0</v>
      </c>
      <c r="P73" s="74"/>
      <c r="Q73" s="74"/>
      <c r="R73" s="74"/>
      <c r="S73" s="74"/>
      <c r="T73" s="74"/>
      <c r="U73" s="74"/>
      <c r="V73" s="74"/>
      <c r="W73" s="74"/>
      <c r="X73" s="113"/>
      <c r="Y73" s="74"/>
      <c r="Z73" s="72"/>
    </row>
    <row r="74" spans="1:27">
      <c r="A74" s="80"/>
      <c r="B74" s="80"/>
      <c r="C74" s="74"/>
      <c r="D74" s="74"/>
      <c r="E74" s="83"/>
      <c r="F74" s="29" t="s">
        <v>32</v>
      </c>
      <c r="G74" s="30">
        <v>0</v>
      </c>
      <c r="H74" s="31">
        <v>0</v>
      </c>
      <c r="I74" s="31">
        <v>0</v>
      </c>
      <c r="J74" s="31">
        <v>0</v>
      </c>
      <c r="K74" s="32">
        <v>0</v>
      </c>
      <c r="L74" s="31">
        <f>L79</f>
        <v>0</v>
      </c>
      <c r="M74" s="32">
        <v>0</v>
      </c>
      <c r="N74" s="32">
        <v>0</v>
      </c>
      <c r="O74" s="32">
        <v>0</v>
      </c>
      <c r="P74" s="74"/>
      <c r="Q74" s="74"/>
      <c r="R74" s="74"/>
      <c r="S74" s="74"/>
      <c r="T74" s="74"/>
      <c r="U74" s="74"/>
      <c r="V74" s="74"/>
      <c r="W74" s="74"/>
      <c r="X74" s="113"/>
      <c r="Y74" s="74"/>
      <c r="Z74" s="72"/>
    </row>
    <row r="75" spans="1:27" ht="33.6" customHeight="1">
      <c r="A75" s="81"/>
      <c r="B75" s="81"/>
      <c r="C75" s="75"/>
      <c r="D75" s="75"/>
      <c r="E75" s="84"/>
      <c r="F75" s="29" t="s">
        <v>33</v>
      </c>
      <c r="G75" s="30">
        <v>0</v>
      </c>
      <c r="H75" s="31">
        <v>0</v>
      </c>
      <c r="I75" s="31">
        <v>0</v>
      </c>
      <c r="J75" s="31">
        <v>0</v>
      </c>
      <c r="K75" s="32">
        <v>0</v>
      </c>
      <c r="L75" s="31">
        <f>L80</f>
        <v>0</v>
      </c>
      <c r="M75" s="32">
        <v>0</v>
      </c>
      <c r="N75" s="32">
        <v>0</v>
      </c>
      <c r="O75" s="32">
        <v>0</v>
      </c>
      <c r="P75" s="75"/>
      <c r="Q75" s="75"/>
      <c r="R75" s="75"/>
      <c r="S75" s="75"/>
      <c r="T75" s="75"/>
      <c r="U75" s="75"/>
      <c r="V75" s="75"/>
      <c r="W75" s="75"/>
      <c r="X75" s="114"/>
      <c r="Y75" s="75"/>
      <c r="Z75" s="72"/>
    </row>
    <row r="76" spans="1:27" ht="70.900000000000006" customHeight="1">
      <c r="A76" s="121" t="s">
        <v>60</v>
      </c>
      <c r="B76" s="120" t="s">
        <v>61</v>
      </c>
      <c r="C76" s="73">
        <v>2020</v>
      </c>
      <c r="D76" s="73">
        <v>2027</v>
      </c>
      <c r="E76" s="94" t="s">
        <v>62</v>
      </c>
      <c r="F76" s="29" t="s">
        <v>22</v>
      </c>
      <c r="G76" s="33">
        <f>H76+I76+J76+K76+L76+M76+N76+O76</f>
        <v>131026743.34</v>
      </c>
      <c r="H76" s="34">
        <f t="shared" ref="H76:N76" si="28">H77+H78+H79+H80</f>
        <v>12666806.889999999</v>
      </c>
      <c r="I76" s="34">
        <f t="shared" si="28"/>
        <v>14371154.82</v>
      </c>
      <c r="J76" s="34">
        <f t="shared" si="28"/>
        <v>8510848.5800000001</v>
      </c>
      <c r="K76" s="33">
        <f t="shared" si="28"/>
        <v>9070734.7199999988</v>
      </c>
      <c r="L76" s="34">
        <f t="shared" si="28"/>
        <v>51517607.960000001</v>
      </c>
      <c r="M76" s="33">
        <f t="shared" si="28"/>
        <v>11699398.210000001</v>
      </c>
      <c r="N76" s="33">
        <f t="shared" si="28"/>
        <v>11595096.08</v>
      </c>
      <c r="O76" s="33">
        <f>O77+O78+O79+O80</f>
        <v>11595096.08</v>
      </c>
      <c r="P76" s="73" t="s">
        <v>16</v>
      </c>
      <c r="Q76" s="73" t="s">
        <v>16</v>
      </c>
      <c r="R76" s="73" t="s">
        <v>16</v>
      </c>
      <c r="S76" s="73" t="s">
        <v>16</v>
      </c>
      <c r="T76" s="73" t="s">
        <v>16</v>
      </c>
      <c r="U76" s="73" t="s">
        <v>16</v>
      </c>
      <c r="V76" s="73" t="s">
        <v>16</v>
      </c>
      <c r="W76" s="73" t="s">
        <v>16</v>
      </c>
      <c r="X76" s="112" t="s">
        <v>16</v>
      </c>
      <c r="Y76" s="73" t="s">
        <v>16</v>
      </c>
      <c r="Z76" s="73" t="s">
        <v>16</v>
      </c>
      <c r="AA76" s="68"/>
    </row>
    <row r="77" spans="1:27" ht="70.900000000000006" customHeight="1">
      <c r="A77" s="121"/>
      <c r="B77" s="120"/>
      <c r="C77" s="74"/>
      <c r="D77" s="74"/>
      <c r="E77" s="94"/>
      <c r="F77" s="29" t="s">
        <v>30</v>
      </c>
      <c r="G77" s="35">
        <f>H77+I77+J77+K77+L77+M77+N77+O77</f>
        <v>91026743.340000004</v>
      </c>
      <c r="H77" s="33">
        <f>H82+H87+H92</f>
        <v>12666806.889999999</v>
      </c>
      <c r="I77" s="33">
        <f t="shared" ref="I77:N77" si="29">I82+I87+I92</f>
        <v>14371154.82</v>
      </c>
      <c r="J77" s="33">
        <f t="shared" si="29"/>
        <v>8510848.5800000001</v>
      </c>
      <c r="K77" s="33">
        <f t="shared" si="29"/>
        <v>9070734.7199999988</v>
      </c>
      <c r="L77" s="33">
        <f>L82+L87+L92+L97</f>
        <v>11517607.960000001</v>
      </c>
      <c r="M77" s="33">
        <f t="shared" si="29"/>
        <v>11699398.210000001</v>
      </c>
      <c r="N77" s="33">
        <f t="shared" si="29"/>
        <v>11595096.08</v>
      </c>
      <c r="O77" s="33">
        <f>O82+O87</f>
        <v>11595096.08</v>
      </c>
      <c r="P77" s="74"/>
      <c r="Q77" s="74"/>
      <c r="R77" s="74"/>
      <c r="S77" s="74"/>
      <c r="T77" s="74"/>
      <c r="U77" s="74"/>
      <c r="V77" s="74"/>
      <c r="W77" s="74"/>
      <c r="X77" s="113"/>
      <c r="Y77" s="74"/>
      <c r="Z77" s="74"/>
      <c r="AA77" s="68"/>
    </row>
    <row r="78" spans="1:27" ht="70.900000000000006" customHeight="1">
      <c r="A78" s="121"/>
      <c r="B78" s="120"/>
      <c r="C78" s="74"/>
      <c r="D78" s="74"/>
      <c r="E78" s="94"/>
      <c r="F78" s="29" t="s">
        <v>38</v>
      </c>
      <c r="G78" s="35">
        <f>H78+I78+J78+K78+L78+M78+N78+O78</f>
        <v>40000000</v>
      </c>
      <c r="H78" s="33">
        <v>0</v>
      </c>
      <c r="I78" s="33">
        <v>0</v>
      </c>
      <c r="J78" s="33">
        <v>0</v>
      </c>
      <c r="K78" s="33">
        <v>0</v>
      </c>
      <c r="L78" s="33">
        <f>L83+L88+L93</f>
        <v>40000000</v>
      </c>
      <c r="M78" s="33">
        <v>0</v>
      </c>
      <c r="N78" s="33">
        <v>0</v>
      </c>
      <c r="O78" s="33">
        <v>0</v>
      </c>
      <c r="P78" s="74"/>
      <c r="Q78" s="74"/>
      <c r="R78" s="74"/>
      <c r="S78" s="74"/>
      <c r="T78" s="74"/>
      <c r="U78" s="74"/>
      <c r="V78" s="74"/>
      <c r="W78" s="74"/>
      <c r="X78" s="113"/>
      <c r="Y78" s="74"/>
      <c r="Z78" s="74"/>
      <c r="AA78" s="68"/>
    </row>
    <row r="79" spans="1:27" ht="70.900000000000006" customHeight="1">
      <c r="A79" s="121"/>
      <c r="B79" s="120"/>
      <c r="C79" s="74"/>
      <c r="D79" s="74"/>
      <c r="E79" s="94"/>
      <c r="F79" s="29" t="s">
        <v>32</v>
      </c>
      <c r="G79" s="35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74"/>
      <c r="Q79" s="74"/>
      <c r="R79" s="74"/>
      <c r="S79" s="74"/>
      <c r="T79" s="74"/>
      <c r="U79" s="74"/>
      <c r="V79" s="74"/>
      <c r="W79" s="74"/>
      <c r="X79" s="113"/>
      <c r="Y79" s="74"/>
      <c r="Z79" s="74"/>
      <c r="AA79" s="68"/>
    </row>
    <row r="80" spans="1:27" ht="70.900000000000006" customHeight="1">
      <c r="A80" s="121"/>
      <c r="B80" s="120"/>
      <c r="C80" s="75"/>
      <c r="D80" s="75"/>
      <c r="E80" s="94"/>
      <c r="F80" s="29" t="s">
        <v>33</v>
      </c>
      <c r="G80" s="35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75"/>
      <c r="Q80" s="75"/>
      <c r="R80" s="75"/>
      <c r="S80" s="75"/>
      <c r="T80" s="75"/>
      <c r="U80" s="75"/>
      <c r="V80" s="75"/>
      <c r="W80" s="75"/>
      <c r="X80" s="114"/>
      <c r="Y80" s="75"/>
      <c r="Z80" s="75"/>
      <c r="AA80" s="68"/>
    </row>
    <row r="81" spans="1:27" ht="45.6" customHeight="1">
      <c r="A81" s="98" t="s">
        <v>63</v>
      </c>
      <c r="B81" s="79" t="s">
        <v>64</v>
      </c>
      <c r="C81" s="73">
        <v>2020</v>
      </c>
      <c r="D81" s="73">
        <v>2027</v>
      </c>
      <c r="E81" s="82" t="s">
        <v>65</v>
      </c>
      <c r="F81" s="29" t="s">
        <v>22</v>
      </c>
      <c r="G81" s="36">
        <f>G82+G83+G84+G85</f>
        <v>69118861.199999988</v>
      </c>
      <c r="H81" s="37">
        <f t="shared" ref="H81:N81" si="30">H82+H83+H84+H85</f>
        <v>11073063.949999999</v>
      </c>
      <c r="I81" s="37">
        <f t="shared" si="30"/>
        <v>12603165.9</v>
      </c>
      <c r="J81" s="37">
        <f t="shared" si="30"/>
        <v>6489884.1500000004</v>
      </c>
      <c r="K81" s="37">
        <f t="shared" si="30"/>
        <v>6491260.0099999998</v>
      </c>
      <c r="L81" s="37">
        <f t="shared" si="30"/>
        <v>7333632.5800000001</v>
      </c>
      <c r="M81" s="37">
        <f t="shared" si="30"/>
        <v>8322566.29</v>
      </c>
      <c r="N81" s="37">
        <f t="shared" si="30"/>
        <v>8402644.1600000001</v>
      </c>
      <c r="O81" s="38">
        <f>O82+O83+O84+O85</f>
        <v>8402644.1600000001</v>
      </c>
      <c r="P81" s="82" t="s">
        <v>66</v>
      </c>
      <c r="Q81" s="82" t="s">
        <v>37</v>
      </c>
      <c r="R81" s="82"/>
      <c r="S81" s="82">
        <v>25</v>
      </c>
      <c r="T81" s="82">
        <v>27</v>
      </c>
      <c r="U81" s="82">
        <v>30</v>
      </c>
      <c r="V81" s="82">
        <v>32</v>
      </c>
      <c r="W81" s="82">
        <v>35</v>
      </c>
      <c r="X81" s="105">
        <v>37</v>
      </c>
      <c r="Y81" s="82">
        <v>37</v>
      </c>
      <c r="Z81" s="94">
        <v>37</v>
      </c>
      <c r="AA81" s="68"/>
    </row>
    <row r="82" spans="1:27" ht="23.45" customHeight="1">
      <c r="A82" s="99"/>
      <c r="B82" s="80"/>
      <c r="C82" s="74"/>
      <c r="D82" s="74"/>
      <c r="E82" s="83"/>
      <c r="F82" s="29" t="s">
        <v>30</v>
      </c>
      <c r="G82" s="36">
        <f>H82+I82+J82+K82+L82+M82+N82+O82</f>
        <v>69118861.199999988</v>
      </c>
      <c r="H82" s="37">
        <v>11073063.949999999</v>
      </c>
      <c r="I82" s="37">
        <v>12603165.9</v>
      </c>
      <c r="J82" s="37">
        <v>6489884.1500000004</v>
      </c>
      <c r="K82" s="37">
        <v>6491260.0099999998</v>
      </c>
      <c r="L82" s="37">
        <v>7333632.5800000001</v>
      </c>
      <c r="M82" s="37">
        <v>8322566.29</v>
      </c>
      <c r="N82" s="38">
        <v>8402644.1600000001</v>
      </c>
      <c r="O82" s="64">
        <v>8402644.1600000001</v>
      </c>
      <c r="P82" s="83"/>
      <c r="Q82" s="83"/>
      <c r="R82" s="83"/>
      <c r="S82" s="83"/>
      <c r="T82" s="83"/>
      <c r="U82" s="83"/>
      <c r="V82" s="83"/>
      <c r="W82" s="83"/>
      <c r="X82" s="106"/>
      <c r="Y82" s="83"/>
      <c r="Z82" s="94"/>
      <c r="AA82" s="68"/>
    </row>
    <row r="83" spans="1:27" ht="26.45" customHeight="1">
      <c r="A83" s="99"/>
      <c r="B83" s="80"/>
      <c r="C83" s="74"/>
      <c r="D83" s="74"/>
      <c r="E83" s="83"/>
      <c r="F83" s="29" t="s">
        <v>38</v>
      </c>
      <c r="G83" s="36">
        <v>0</v>
      </c>
      <c r="H83" s="37">
        <v>0</v>
      </c>
      <c r="I83" s="37">
        <v>0</v>
      </c>
      <c r="J83" s="37">
        <v>0</v>
      </c>
      <c r="K83" s="37">
        <v>0</v>
      </c>
      <c r="L83" s="37">
        <v>0</v>
      </c>
      <c r="M83" s="37">
        <v>0</v>
      </c>
      <c r="N83" s="37">
        <v>0</v>
      </c>
      <c r="O83" s="64">
        <v>0</v>
      </c>
      <c r="P83" s="83"/>
      <c r="Q83" s="83"/>
      <c r="R83" s="83"/>
      <c r="S83" s="83"/>
      <c r="T83" s="83"/>
      <c r="U83" s="83"/>
      <c r="V83" s="83"/>
      <c r="W83" s="83"/>
      <c r="X83" s="106"/>
      <c r="Y83" s="83"/>
      <c r="Z83" s="94"/>
      <c r="AA83" s="68"/>
    </row>
    <row r="84" spans="1:27" ht="28.9" customHeight="1">
      <c r="A84" s="99"/>
      <c r="B84" s="80"/>
      <c r="C84" s="74"/>
      <c r="D84" s="74"/>
      <c r="E84" s="83"/>
      <c r="F84" s="29" t="s">
        <v>32</v>
      </c>
      <c r="G84" s="36">
        <v>0</v>
      </c>
      <c r="H84" s="37">
        <v>0</v>
      </c>
      <c r="I84" s="37"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64">
        <v>0</v>
      </c>
      <c r="P84" s="83"/>
      <c r="Q84" s="83"/>
      <c r="R84" s="83"/>
      <c r="S84" s="83"/>
      <c r="T84" s="83"/>
      <c r="U84" s="83"/>
      <c r="V84" s="83"/>
      <c r="W84" s="83"/>
      <c r="X84" s="106"/>
      <c r="Y84" s="83"/>
      <c r="Z84" s="94"/>
      <c r="AA84" s="68"/>
    </row>
    <row r="85" spans="1:27" ht="21" customHeight="1">
      <c r="A85" s="100"/>
      <c r="B85" s="81"/>
      <c r="C85" s="75"/>
      <c r="D85" s="75"/>
      <c r="E85" s="84"/>
      <c r="F85" s="29" t="s">
        <v>33</v>
      </c>
      <c r="G85" s="36">
        <v>0</v>
      </c>
      <c r="H85" s="37">
        <v>0</v>
      </c>
      <c r="I85" s="37">
        <v>0</v>
      </c>
      <c r="J85" s="37">
        <v>0</v>
      </c>
      <c r="K85" s="37">
        <v>0</v>
      </c>
      <c r="L85" s="37">
        <v>0</v>
      </c>
      <c r="M85" s="37">
        <v>0</v>
      </c>
      <c r="N85" s="37">
        <v>0</v>
      </c>
      <c r="O85" s="38">
        <v>0</v>
      </c>
      <c r="P85" s="84"/>
      <c r="Q85" s="84"/>
      <c r="R85" s="84"/>
      <c r="S85" s="84"/>
      <c r="T85" s="84"/>
      <c r="U85" s="84"/>
      <c r="V85" s="84"/>
      <c r="W85" s="84"/>
      <c r="X85" s="107"/>
      <c r="Y85" s="84"/>
      <c r="Z85" s="94"/>
      <c r="AA85" s="68"/>
    </row>
    <row r="86" spans="1:27" ht="31.15" customHeight="1">
      <c r="A86" s="98" t="s">
        <v>67</v>
      </c>
      <c r="B86" s="120" t="s">
        <v>68</v>
      </c>
      <c r="C86" s="73">
        <v>2020</v>
      </c>
      <c r="D86" s="73">
        <v>2027</v>
      </c>
      <c r="E86" s="82" t="s">
        <v>69</v>
      </c>
      <c r="F86" s="29" t="s">
        <v>22</v>
      </c>
      <c r="G86" s="36">
        <f>G87+G88+G89+G90</f>
        <v>20536747.259999998</v>
      </c>
      <c r="H86" s="39">
        <f t="shared" ref="H86:N86" si="31">H87+H88+H89+H90</f>
        <v>1593742.94</v>
      </c>
      <c r="I86" s="39">
        <f t="shared" si="31"/>
        <v>1767988.92</v>
      </c>
      <c r="J86" s="39">
        <f t="shared" si="31"/>
        <v>2020964.43</v>
      </c>
      <c r="K86" s="38">
        <f t="shared" si="31"/>
        <v>2579474.71</v>
      </c>
      <c r="L86" s="57">
        <f>L87+L88+L89+L90</f>
        <v>2812840.5</v>
      </c>
      <c r="M86" s="38">
        <f t="shared" si="31"/>
        <v>3376831.92</v>
      </c>
      <c r="N86" s="38">
        <f t="shared" si="31"/>
        <v>3192451.92</v>
      </c>
      <c r="O86" s="38">
        <f>O87+O88+O89+O90</f>
        <v>3192451.92</v>
      </c>
      <c r="P86" s="82" t="s">
        <v>70</v>
      </c>
      <c r="Q86" s="82" t="s">
        <v>37</v>
      </c>
      <c r="R86" s="82"/>
      <c r="S86" s="82">
        <v>100</v>
      </c>
      <c r="T86" s="82">
        <v>100</v>
      </c>
      <c r="U86" s="82">
        <v>100</v>
      </c>
      <c r="V86" s="82">
        <v>100</v>
      </c>
      <c r="W86" s="82">
        <v>100</v>
      </c>
      <c r="X86" s="105">
        <v>100</v>
      </c>
      <c r="Y86" s="82">
        <v>100</v>
      </c>
      <c r="Z86" s="94">
        <v>100</v>
      </c>
      <c r="AA86" s="68"/>
    </row>
    <row r="87" spans="1:27" ht="31.15" customHeight="1">
      <c r="A87" s="99"/>
      <c r="B87" s="120"/>
      <c r="C87" s="74"/>
      <c r="D87" s="74"/>
      <c r="E87" s="83"/>
      <c r="F87" s="29" t="s">
        <v>30</v>
      </c>
      <c r="G87" s="36">
        <f>H87+I87+J87+K87+L87+M87+N87+O87</f>
        <v>20536747.259999998</v>
      </c>
      <c r="H87" s="37">
        <v>1593742.94</v>
      </c>
      <c r="I87" s="37">
        <v>1767988.92</v>
      </c>
      <c r="J87" s="37">
        <v>2020964.43</v>
      </c>
      <c r="K87" s="37">
        <v>2579474.71</v>
      </c>
      <c r="L87" s="37">
        <v>2812840.5</v>
      </c>
      <c r="M87" s="37">
        <v>3376831.92</v>
      </c>
      <c r="N87" s="38">
        <v>3192451.92</v>
      </c>
      <c r="O87" s="38">
        <v>3192451.92</v>
      </c>
      <c r="P87" s="83"/>
      <c r="Q87" s="83"/>
      <c r="R87" s="83"/>
      <c r="S87" s="83"/>
      <c r="T87" s="83"/>
      <c r="U87" s="83"/>
      <c r="V87" s="83"/>
      <c r="W87" s="83"/>
      <c r="X87" s="106"/>
      <c r="Y87" s="83"/>
      <c r="Z87" s="94"/>
      <c r="AA87" s="68"/>
    </row>
    <row r="88" spans="1:27" ht="31.15" customHeight="1">
      <c r="A88" s="99"/>
      <c r="B88" s="120"/>
      <c r="C88" s="74"/>
      <c r="D88" s="74"/>
      <c r="E88" s="83"/>
      <c r="F88" s="29" t="s">
        <v>38</v>
      </c>
      <c r="G88" s="36">
        <v>0</v>
      </c>
      <c r="H88" s="37">
        <v>0</v>
      </c>
      <c r="I88" s="37">
        <v>0</v>
      </c>
      <c r="J88" s="37">
        <v>0</v>
      </c>
      <c r="K88" s="37">
        <v>0</v>
      </c>
      <c r="L88" s="37">
        <v>0</v>
      </c>
      <c r="M88" s="37">
        <v>0</v>
      </c>
      <c r="N88" s="37">
        <v>0</v>
      </c>
      <c r="O88" s="38">
        <v>0</v>
      </c>
      <c r="P88" s="83"/>
      <c r="Q88" s="83"/>
      <c r="R88" s="83"/>
      <c r="S88" s="83"/>
      <c r="T88" s="83"/>
      <c r="U88" s="83"/>
      <c r="V88" s="83"/>
      <c r="W88" s="83"/>
      <c r="X88" s="106"/>
      <c r="Y88" s="83"/>
      <c r="Z88" s="94"/>
      <c r="AA88" s="68"/>
    </row>
    <row r="89" spans="1:27" ht="31.15" customHeight="1">
      <c r="A89" s="99"/>
      <c r="B89" s="120"/>
      <c r="C89" s="74"/>
      <c r="D89" s="74"/>
      <c r="E89" s="83"/>
      <c r="F89" s="29" t="s">
        <v>32</v>
      </c>
      <c r="G89" s="36">
        <v>0</v>
      </c>
      <c r="H89" s="37">
        <v>0</v>
      </c>
      <c r="I89" s="37">
        <v>0</v>
      </c>
      <c r="J89" s="37">
        <v>0</v>
      </c>
      <c r="K89" s="37">
        <v>0</v>
      </c>
      <c r="L89" s="37">
        <v>0</v>
      </c>
      <c r="M89" s="37">
        <v>0</v>
      </c>
      <c r="N89" s="37">
        <v>0</v>
      </c>
      <c r="O89" s="38">
        <v>0</v>
      </c>
      <c r="P89" s="83"/>
      <c r="Q89" s="83"/>
      <c r="R89" s="83"/>
      <c r="S89" s="83"/>
      <c r="T89" s="83"/>
      <c r="U89" s="83"/>
      <c r="V89" s="83"/>
      <c r="W89" s="83"/>
      <c r="X89" s="106"/>
      <c r="Y89" s="83"/>
      <c r="Z89" s="94"/>
      <c r="AA89" s="68"/>
    </row>
    <row r="90" spans="1:27" ht="31.15" customHeight="1">
      <c r="A90" s="100"/>
      <c r="B90" s="120"/>
      <c r="C90" s="75"/>
      <c r="D90" s="75"/>
      <c r="E90" s="84"/>
      <c r="F90" s="29" t="s">
        <v>33</v>
      </c>
      <c r="G90" s="36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37">
        <v>0</v>
      </c>
      <c r="N90" s="37">
        <v>0</v>
      </c>
      <c r="O90" s="38">
        <v>0</v>
      </c>
      <c r="P90" s="84"/>
      <c r="Q90" s="84"/>
      <c r="R90" s="84"/>
      <c r="S90" s="84"/>
      <c r="T90" s="84"/>
      <c r="U90" s="84"/>
      <c r="V90" s="84"/>
      <c r="W90" s="84"/>
      <c r="X90" s="107"/>
      <c r="Y90" s="84"/>
      <c r="Z90" s="94"/>
      <c r="AA90" s="68"/>
    </row>
    <row r="91" spans="1:27" ht="23.45" customHeight="1">
      <c r="A91" s="76" t="s">
        <v>71</v>
      </c>
      <c r="B91" s="79" t="s">
        <v>118</v>
      </c>
      <c r="C91" s="40">
        <v>2020</v>
      </c>
      <c r="D91" s="40">
        <v>2027</v>
      </c>
      <c r="E91" s="82" t="s">
        <v>72</v>
      </c>
      <c r="F91" s="29" t="s">
        <v>22</v>
      </c>
      <c r="G91" s="41">
        <f>G92+G93+G94+G95</f>
        <v>40947134.880000003</v>
      </c>
      <c r="H91" s="38">
        <v>0</v>
      </c>
      <c r="I91" s="38">
        <v>0</v>
      </c>
      <c r="J91" s="38">
        <v>0</v>
      </c>
      <c r="K91" s="38">
        <v>0</v>
      </c>
      <c r="L91" s="38">
        <f>L92+L93</f>
        <v>40947134.880000003</v>
      </c>
      <c r="M91" s="38">
        <v>0</v>
      </c>
      <c r="N91" s="38">
        <v>0</v>
      </c>
      <c r="O91" s="38">
        <v>0</v>
      </c>
      <c r="P91" s="82" t="s">
        <v>73</v>
      </c>
      <c r="Q91" s="82" t="s">
        <v>37</v>
      </c>
      <c r="R91" s="73" t="s">
        <v>16</v>
      </c>
      <c r="S91" s="73" t="s">
        <v>16</v>
      </c>
      <c r="T91" s="73" t="s">
        <v>16</v>
      </c>
      <c r="U91" s="73" t="s">
        <v>16</v>
      </c>
      <c r="V91" s="73" t="s">
        <v>16</v>
      </c>
      <c r="W91" s="73">
        <v>1</v>
      </c>
      <c r="X91" s="112" t="s">
        <v>16</v>
      </c>
      <c r="Y91" s="73" t="s">
        <v>16</v>
      </c>
      <c r="Z91" s="72" t="s">
        <v>16</v>
      </c>
      <c r="AA91" s="68"/>
    </row>
    <row r="92" spans="1:27" ht="23.45" customHeight="1">
      <c r="A92" s="77"/>
      <c r="B92" s="102"/>
      <c r="C92" s="40"/>
      <c r="D92" s="40"/>
      <c r="E92" s="83"/>
      <c r="F92" s="29" t="s">
        <v>30</v>
      </c>
      <c r="G92" s="41">
        <f>H92+I92+J92+K92+L92+M92+N92</f>
        <v>947134.88</v>
      </c>
      <c r="H92" s="38">
        <v>0</v>
      </c>
      <c r="I92" s="38">
        <v>0</v>
      </c>
      <c r="J92" s="38">
        <v>0</v>
      </c>
      <c r="K92" s="38">
        <v>0</v>
      </c>
      <c r="L92" s="38">
        <v>947134.88</v>
      </c>
      <c r="M92" s="38">
        <v>0</v>
      </c>
      <c r="N92" s="38">
        <v>0</v>
      </c>
      <c r="O92" s="38">
        <v>0</v>
      </c>
      <c r="P92" s="83"/>
      <c r="Q92" s="83"/>
      <c r="R92" s="74"/>
      <c r="S92" s="74"/>
      <c r="T92" s="74"/>
      <c r="U92" s="74"/>
      <c r="V92" s="74"/>
      <c r="W92" s="74"/>
      <c r="X92" s="113"/>
      <c r="Y92" s="74"/>
      <c r="Z92" s="72"/>
      <c r="AA92" s="68"/>
    </row>
    <row r="93" spans="1:27" ht="23.45" customHeight="1">
      <c r="A93" s="77"/>
      <c r="B93" s="102"/>
      <c r="C93" s="40"/>
      <c r="D93" s="40"/>
      <c r="E93" s="83"/>
      <c r="F93" s="29" t="s">
        <v>38</v>
      </c>
      <c r="G93" s="38">
        <v>40000000</v>
      </c>
      <c r="H93" s="38">
        <v>0</v>
      </c>
      <c r="I93" s="38">
        <v>0</v>
      </c>
      <c r="J93" s="38">
        <v>0</v>
      </c>
      <c r="K93" s="38">
        <v>0</v>
      </c>
      <c r="L93" s="38">
        <v>40000000</v>
      </c>
      <c r="M93" s="38">
        <v>0</v>
      </c>
      <c r="N93" s="38">
        <v>0</v>
      </c>
      <c r="O93" s="38">
        <v>0</v>
      </c>
      <c r="P93" s="83"/>
      <c r="Q93" s="83"/>
      <c r="R93" s="74"/>
      <c r="S93" s="74"/>
      <c r="T93" s="74"/>
      <c r="U93" s="74"/>
      <c r="V93" s="74"/>
      <c r="W93" s="74"/>
      <c r="X93" s="113"/>
      <c r="Y93" s="74"/>
      <c r="Z93" s="72"/>
      <c r="AA93" s="68"/>
    </row>
    <row r="94" spans="1:27" ht="23.45" customHeight="1">
      <c r="A94" s="77"/>
      <c r="B94" s="102"/>
      <c r="C94" s="40"/>
      <c r="D94" s="40"/>
      <c r="E94" s="83"/>
      <c r="F94" s="29" t="s">
        <v>32</v>
      </c>
      <c r="G94" s="38">
        <v>0</v>
      </c>
      <c r="H94" s="38">
        <v>0</v>
      </c>
      <c r="I94" s="38">
        <v>0</v>
      </c>
      <c r="J94" s="38">
        <v>0</v>
      </c>
      <c r="K94" s="38">
        <v>0</v>
      </c>
      <c r="L94" s="38">
        <v>0</v>
      </c>
      <c r="M94" s="38">
        <v>0</v>
      </c>
      <c r="N94" s="38">
        <v>0</v>
      </c>
      <c r="O94" s="38">
        <v>0</v>
      </c>
      <c r="P94" s="83"/>
      <c r="Q94" s="83"/>
      <c r="R94" s="74"/>
      <c r="S94" s="74"/>
      <c r="T94" s="74"/>
      <c r="U94" s="74"/>
      <c r="V94" s="74"/>
      <c r="W94" s="74"/>
      <c r="X94" s="113"/>
      <c r="Y94" s="74"/>
      <c r="Z94" s="72"/>
      <c r="AA94" s="68"/>
    </row>
    <row r="95" spans="1:27" ht="23.45" customHeight="1">
      <c r="A95" s="78"/>
      <c r="B95" s="103"/>
      <c r="C95" s="40"/>
      <c r="D95" s="40"/>
      <c r="E95" s="84"/>
      <c r="F95" s="29" t="s">
        <v>33</v>
      </c>
      <c r="G95" s="38">
        <v>0</v>
      </c>
      <c r="H95" s="38">
        <v>0</v>
      </c>
      <c r="I95" s="38">
        <v>0</v>
      </c>
      <c r="J95" s="38">
        <v>0</v>
      </c>
      <c r="K95" s="38">
        <v>0</v>
      </c>
      <c r="L95" s="38">
        <v>0</v>
      </c>
      <c r="M95" s="38">
        <v>0</v>
      </c>
      <c r="N95" s="38">
        <v>0</v>
      </c>
      <c r="O95" s="38">
        <v>0</v>
      </c>
      <c r="P95" s="83"/>
      <c r="Q95" s="83"/>
      <c r="R95" s="74"/>
      <c r="S95" s="74"/>
      <c r="T95" s="74"/>
      <c r="U95" s="74"/>
      <c r="V95" s="74"/>
      <c r="W95" s="74"/>
      <c r="X95" s="113"/>
      <c r="Y95" s="74"/>
      <c r="Z95" s="72"/>
      <c r="AA95" s="68"/>
    </row>
    <row r="96" spans="1:27" ht="47.45" customHeight="1">
      <c r="A96" s="76" t="s">
        <v>115</v>
      </c>
      <c r="B96" s="79" t="s">
        <v>117</v>
      </c>
      <c r="C96" s="73">
        <v>2020</v>
      </c>
      <c r="D96" s="73">
        <v>2027</v>
      </c>
      <c r="E96" s="82" t="s">
        <v>72</v>
      </c>
      <c r="F96" s="29" t="s">
        <v>22</v>
      </c>
      <c r="G96" s="41">
        <f>H96+I96+J96+K96+L96+M96+N96+O96</f>
        <v>424000</v>
      </c>
      <c r="H96" s="38">
        <v>0</v>
      </c>
      <c r="I96" s="38">
        <v>0</v>
      </c>
      <c r="J96" s="38">
        <v>0</v>
      </c>
      <c r="K96" s="38">
        <v>0</v>
      </c>
      <c r="L96" s="38">
        <f>L97+L98</f>
        <v>424000</v>
      </c>
      <c r="M96" s="38">
        <v>0</v>
      </c>
      <c r="N96" s="38">
        <v>0</v>
      </c>
      <c r="O96" s="38">
        <v>0</v>
      </c>
      <c r="P96" s="82" t="s">
        <v>89</v>
      </c>
      <c r="Q96" s="82" t="s">
        <v>37</v>
      </c>
      <c r="R96" s="73" t="s">
        <v>16</v>
      </c>
      <c r="S96" s="73" t="s">
        <v>16</v>
      </c>
      <c r="T96" s="73" t="s">
        <v>16</v>
      </c>
      <c r="U96" s="73" t="s">
        <v>16</v>
      </c>
      <c r="V96" s="73" t="s">
        <v>16</v>
      </c>
      <c r="W96" s="73">
        <v>100</v>
      </c>
      <c r="X96" s="112" t="s">
        <v>16</v>
      </c>
      <c r="Y96" s="73" t="s">
        <v>16</v>
      </c>
      <c r="Z96" s="72" t="s">
        <v>16</v>
      </c>
      <c r="AA96" s="68"/>
    </row>
    <row r="97" spans="1:27" ht="47.45" customHeight="1">
      <c r="A97" s="77"/>
      <c r="B97" s="80"/>
      <c r="C97" s="74"/>
      <c r="D97" s="74"/>
      <c r="E97" s="83"/>
      <c r="F97" s="29" t="s">
        <v>30</v>
      </c>
      <c r="G97" s="41">
        <f>H97+I97+J97+K97+L97+M97+N97</f>
        <v>424000</v>
      </c>
      <c r="H97" s="38">
        <v>0</v>
      </c>
      <c r="I97" s="38">
        <v>0</v>
      </c>
      <c r="J97" s="38">
        <v>0</v>
      </c>
      <c r="K97" s="38">
        <v>0</v>
      </c>
      <c r="L97" s="38">
        <v>424000</v>
      </c>
      <c r="M97" s="38">
        <v>0</v>
      </c>
      <c r="N97" s="38">
        <v>0</v>
      </c>
      <c r="O97" s="38">
        <v>0</v>
      </c>
      <c r="P97" s="83"/>
      <c r="Q97" s="83"/>
      <c r="R97" s="74"/>
      <c r="S97" s="74"/>
      <c r="T97" s="74"/>
      <c r="U97" s="74"/>
      <c r="V97" s="74"/>
      <c r="W97" s="74"/>
      <c r="X97" s="113"/>
      <c r="Y97" s="74"/>
      <c r="Z97" s="72"/>
      <c r="AA97" s="68"/>
    </row>
    <row r="98" spans="1:27" ht="47.45" customHeight="1">
      <c r="A98" s="77"/>
      <c r="B98" s="80"/>
      <c r="C98" s="74"/>
      <c r="D98" s="74"/>
      <c r="E98" s="83"/>
      <c r="F98" s="29" t="s">
        <v>38</v>
      </c>
      <c r="G98" s="38">
        <v>0</v>
      </c>
      <c r="H98" s="38">
        <v>0</v>
      </c>
      <c r="I98" s="38">
        <v>0</v>
      </c>
      <c r="J98" s="38">
        <v>0</v>
      </c>
      <c r="K98" s="38">
        <v>0</v>
      </c>
      <c r="L98" s="38">
        <v>0</v>
      </c>
      <c r="M98" s="38">
        <v>0</v>
      </c>
      <c r="N98" s="38">
        <v>0</v>
      </c>
      <c r="O98" s="38">
        <v>0</v>
      </c>
      <c r="P98" s="83"/>
      <c r="Q98" s="83"/>
      <c r="R98" s="74"/>
      <c r="S98" s="74"/>
      <c r="T98" s="74"/>
      <c r="U98" s="74"/>
      <c r="V98" s="74"/>
      <c r="W98" s="74"/>
      <c r="X98" s="113"/>
      <c r="Y98" s="74"/>
      <c r="Z98" s="72"/>
      <c r="AA98" s="68"/>
    </row>
    <row r="99" spans="1:27" ht="47.45" customHeight="1">
      <c r="A99" s="77"/>
      <c r="B99" s="80"/>
      <c r="C99" s="74"/>
      <c r="D99" s="74"/>
      <c r="E99" s="83"/>
      <c r="F99" s="29" t="s">
        <v>32</v>
      </c>
      <c r="G99" s="38">
        <v>0</v>
      </c>
      <c r="H99" s="38">
        <v>0</v>
      </c>
      <c r="I99" s="38">
        <v>0</v>
      </c>
      <c r="J99" s="38">
        <v>0</v>
      </c>
      <c r="K99" s="38">
        <v>0</v>
      </c>
      <c r="L99" s="38">
        <v>0</v>
      </c>
      <c r="M99" s="38">
        <v>0</v>
      </c>
      <c r="N99" s="38">
        <v>0</v>
      </c>
      <c r="O99" s="38">
        <v>0</v>
      </c>
      <c r="P99" s="83"/>
      <c r="Q99" s="83"/>
      <c r="R99" s="74"/>
      <c r="S99" s="74"/>
      <c r="T99" s="74"/>
      <c r="U99" s="74"/>
      <c r="V99" s="74"/>
      <c r="W99" s="74"/>
      <c r="X99" s="113"/>
      <c r="Y99" s="74"/>
      <c r="Z99" s="72"/>
      <c r="AA99" s="68"/>
    </row>
    <row r="100" spans="1:27" ht="47.45" customHeight="1">
      <c r="A100" s="78"/>
      <c r="B100" s="81"/>
      <c r="C100" s="75"/>
      <c r="D100" s="75"/>
      <c r="E100" s="84"/>
      <c r="F100" s="29" t="s">
        <v>33</v>
      </c>
      <c r="G100" s="38">
        <v>0</v>
      </c>
      <c r="H100" s="38">
        <v>0</v>
      </c>
      <c r="I100" s="38">
        <v>0</v>
      </c>
      <c r="J100" s="38">
        <v>0</v>
      </c>
      <c r="K100" s="38">
        <v>0</v>
      </c>
      <c r="L100" s="38">
        <v>0</v>
      </c>
      <c r="M100" s="38">
        <v>0</v>
      </c>
      <c r="N100" s="38">
        <v>0</v>
      </c>
      <c r="O100" s="38">
        <v>0</v>
      </c>
      <c r="P100" s="83"/>
      <c r="Q100" s="83"/>
      <c r="R100" s="74"/>
      <c r="S100" s="74"/>
      <c r="T100" s="74"/>
      <c r="U100" s="74"/>
      <c r="V100" s="74"/>
      <c r="W100" s="74"/>
      <c r="X100" s="113"/>
      <c r="Y100" s="74"/>
      <c r="Z100" s="72"/>
      <c r="AA100" s="68"/>
    </row>
    <row r="101" spans="1:27" ht="31.5">
      <c r="A101" s="98" t="s">
        <v>74</v>
      </c>
      <c r="B101" s="79" t="s">
        <v>75</v>
      </c>
      <c r="C101" s="73">
        <v>2020</v>
      </c>
      <c r="D101" s="73">
        <v>2027</v>
      </c>
      <c r="E101" s="82" t="s">
        <v>16</v>
      </c>
      <c r="F101" s="29" t="s">
        <v>22</v>
      </c>
      <c r="G101" s="42">
        <f>H101+I101+J101+K101+L101+M101</f>
        <v>16374572.289999999</v>
      </c>
      <c r="H101" s="42">
        <v>0</v>
      </c>
      <c r="I101" s="42">
        <v>0</v>
      </c>
      <c r="J101" s="42">
        <f>J102+J103+J104+J105</f>
        <v>40337.760000000002</v>
      </c>
      <c r="K101" s="42">
        <f>K106</f>
        <v>2642416.86</v>
      </c>
      <c r="L101" s="42">
        <f>L102+L103+L104+L105</f>
        <v>13691817.67</v>
      </c>
      <c r="M101" s="42">
        <f>M102+M103+M104+M105</f>
        <v>0</v>
      </c>
      <c r="N101" s="42">
        <f>N102+N103+N104+N105</f>
        <v>0</v>
      </c>
      <c r="O101" s="33">
        <v>0</v>
      </c>
      <c r="P101" s="82" t="s">
        <v>16</v>
      </c>
      <c r="Q101" s="82" t="s">
        <v>16</v>
      </c>
      <c r="R101" s="82" t="s">
        <v>16</v>
      </c>
      <c r="S101" s="73" t="s">
        <v>16</v>
      </c>
      <c r="T101" s="82" t="s">
        <v>16</v>
      </c>
      <c r="U101" s="82" t="s">
        <v>16</v>
      </c>
      <c r="V101" s="82" t="s">
        <v>16</v>
      </c>
      <c r="W101" s="73" t="s">
        <v>16</v>
      </c>
      <c r="X101" s="105" t="s">
        <v>16</v>
      </c>
      <c r="Y101" s="82" t="s">
        <v>16</v>
      </c>
      <c r="Z101" s="94" t="s">
        <v>16</v>
      </c>
      <c r="AA101" s="70"/>
    </row>
    <row r="102" spans="1:27">
      <c r="A102" s="99"/>
      <c r="B102" s="80"/>
      <c r="C102" s="74"/>
      <c r="D102" s="74"/>
      <c r="E102" s="83"/>
      <c r="F102" s="29" t="s">
        <v>30</v>
      </c>
      <c r="G102" s="42">
        <f>H102+I102+J102+K102+L102+M102</f>
        <v>3151854.2899999996</v>
      </c>
      <c r="H102" s="33">
        <v>0</v>
      </c>
      <c r="I102" s="33">
        <v>0</v>
      </c>
      <c r="J102" s="33">
        <f>J107</f>
        <v>806.76</v>
      </c>
      <c r="K102" s="42">
        <f>K107</f>
        <v>2642416.86</v>
      </c>
      <c r="L102" s="33">
        <f>L112+L117+L122+L132+L137</f>
        <v>508630.67000000004</v>
      </c>
      <c r="M102" s="33">
        <f>M106</f>
        <v>0</v>
      </c>
      <c r="N102" s="33">
        <f>N106</f>
        <v>0</v>
      </c>
      <c r="O102" s="33">
        <v>0</v>
      </c>
      <c r="P102" s="83"/>
      <c r="Q102" s="83"/>
      <c r="R102" s="83"/>
      <c r="S102" s="74"/>
      <c r="T102" s="83"/>
      <c r="U102" s="83"/>
      <c r="V102" s="83"/>
      <c r="W102" s="74"/>
      <c r="X102" s="106"/>
      <c r="Y102" s="83"/>
      <c r="Z102" s="94"/>
      <c r="AA102" s="68"/>
    </row>
    <row r="103" spans="1:27">
      <c r="A103" s="99"/>
      <c r="B103" s="80"/>
      <c r="C103" s="74"/>
      <c r="D103" s="74"/>
      <c r="E103" s="83"/>
      <c r="F103" s="29" t="s">
        <v>38</v>
      </c>
      <c r="G103" s="42">
        <f>H103+I103+J103+K103+L103+M103</f>
        <v>13222718</v>
      </c>
      <c r="H103" s="33">
        <v>0</v>
      </c>
      <c r="I103" s="33">
        <v>0</v>
      </c>
      <c r="J103" s="33">
        <f>J108</f>
        <v>39531</v>
      </c>
      <c r="K103" s="42">
        <f>K108</f>
        <v>0</v>
      </c>
      <c r="L103" s="33">
        <f>L108</f>
        <v>13183187</v>
      </c>
      <c r="M103" s="33">
        <v>0</v>
      </c>
      <c r="N103" s="33">
        <v>0</v>
      </c>
      <c r="O103" s="33">
        <v>0</v>
      </c>
      <c r="P103" s="83"/>
      <c r="Q103" s="83"/>
      <c r="R103" s="83"/>
      <c r="S103" s="74"/>
      <c r="T103" s="83"/>
      <c r="U103" s="83"/>
      <c r="V103" s="83"/>
      <c r="W103" s="74"/>
      <c r="X103" s="106"/>
      <c r="Y103" s="83"/>
      <c r="Z103" s="94"/>
      <c r="AA103" s="68"/>
    </row>
    <row r="104" spans="1:27">
      <c r="A104" s="99"/>
      <c r="B104" s="80"/>
      <c r="C104" s="74"/>
      <c r="D104" s="74"/>
      <c r="E104" s="83"/>
      <c r="F104" s="29" t="s">
        <v>32</v>
      </c>
      <c r="G104" s="42">
        <f>H104+I104+J104+K104+L104+M104</f>
        <v>0</v>
      </c>
      <c r="H104" s="33">
        <v>0</v>
      </c>
      <c r="I104" s="33">
        <v>0</v>
      </c>
      <c r="J104" s="33">
        <v>0</v>
      </c>
      <c r="K104" s="42">
        <f>K109</f>
        <v>0</v>
      </c>
      <c r="L104" s="33">
        <v>0</v>
      </c>
      <c r="M104" s="33">
        <v>0</v>
      </c>
      <c r="N104" s="33">
        <v>0</v>
      </c>
      <c r="O104" s="33">
        <v>0</v>
      </c>
      <c r="P104" s="83"/>
      <c r="Q104" s="83"/>
      <c r="R104" s="83"/>
      <c r="S104" s="74"/>
      <c r="T104" s="83"/>
      <c r="U104" s="83"/>
      <c r="V104" s="83"/>
      <c r="W104" s="74"/>
      <c r="X104" s="106"/>
      <c r="Y104" s="83"/>
      <c r="Z104" s="94"/>
      <c r="AA104" s="68"/>
    </row>
    <row r="105" spans="1:27">
      <c r="A105" s="100"/>
      <c r="B105" s="81"/>
      <c r="C105" s="75"/>
      <c r="D105" s="75"/>
      <c r="E105" s="84"/>
      <c r="F105" s="29" t="s">
        <v>33</v>
      </c>
      <c r="G105" s="42">
        <f>H105+I105+J105+K105+L105+M105</f>
        <v>0</v>
      </c>
      <c r="H105" s="33">
        <v>0</v>
      </c>
      <c r="I105" s="33">
        <v>0</v>
      </c>
      <c r="J105" s="33">
        <v>0</v>
      </c>
      <c r="K105" s="42">
        <f>K110</f>
        <v>0</v>
      </c>
      <c r="L105" s="33">
        <v>0</v>
      </c>
      <c r="M105" s="33">
        <v>0</v>
      </c>
      <c r="N105" s="33">
        <v>0</v>
      </c>
      <c r="O105" s="33">
        <v>0</v>
      </c>
      <c r="P105" s="84"/>
      <c r="Q105" s="84"/>
      <c r="R105" s="84"/>
      <c r="S105" s="75"/>
      <c r="T105" s="84"/>
      <c r="U105" s="84"/>
      <c r="V105" s="84"/>
      <c r="W105" s="75"/>
      <c r="X105" s="107"/>
      <c r="Y105" s="84"/>
      <c r="Z105" s="94"/>
      <c r="AA105" s="68"/>
    </row>
    <row r="106" spans="1:27" ht="31.5">
      <c r="A106" s="98" t="s">
        <v>76</v>
      </c>
      <c r="B106" s="79" t="s">
        <v>77</v>
      </c>
      <c r="C106" s="73">
        <v>2020</v>
      </c>
      <c r="D106" s="73">
        <v>2027</v>
      </c>
      <c r="E106" s="82" t="s">
        <v>78</v>
      </c>
      <c r="F106" s="29" t="s">
        <v>22</v>
      </c>
      <c r="G106" s="37">
        <f>J106+K106+L106</f>
        <v>16374572.289999999</v>
      </c>
      <c r="H106" s="37">
        <f>H107+H108+H109+H110</f>
        <v>0</v>
      </c>
      <c r="I106" s="37">
        <f t="shared" ref="I106:N106" si="32">I107+I108+I109+I110</f>
        <v>0</v>
      </c>
      <c r="J106" s="37">
        <f t="shared" si="32"/>
        <v>40337.760000000002</v>
      </c>
      <c r="K106" s="37">
        <f t="shared" si="32"/>
        <v>2642416.86</v>
      </c>
      <c r="L106" s="37">
        <f>L107+L108+L109+L110</f>
        <v>13691817.67</v>
      </c>
      <c r="M106" s="37">
        <f t="shared" si="32"/>
        <v>0</v>
      </c>
      <c r="N106" s="37">
        <f t="shared" si="32"/>
        <v>0</v>
      </c>
      <c r="O106" s="38">
        <v>0</v>
      </c>
      <c r="P106" s="73" t="s">
        <v>16</v>
      </c>
      <c r="Q106" s="73" t="s">
        <v>16</v>
      </c>
      <c r="R106" s="73" t="s">
        <v>16</v>
      </c>
      <c r="S106" s="73" t="s">
        <v>16</v>
      </c>
      <c r="T106" s="73" t="s">
        <v>16</v>
      </c>
      <c r="U106" s="73" t="s">
        <v>16</v>
      </c>
      <c r="V106" s="73" t="s">
        <v>16</v>
      </c>
      <c r="W106" s="73" t="s">
        <v>16</v>
      </c>
      <c r="X106" s="112" t="s">
        <v>16</v>
      </c>
      <c r="Y106" s="73" t="s">
        <v>16</v>
      </c>
      <c r="Z106" s="72" t="s">
        <v>16</v>
      </c>
      <c r="AA106" s="119"/>
    </row>
    <row r="107" spans="1:27">
      <c r="A107" s="99"/>
      <c r="B107" s="80"/>
      <c r="C107" s="74"/>
      <c r="D107" s="74"/>
      <c r="E107" s="83"/>
      <c r="F107" s="29" t="s">
        <v>48</v>
      </c>
      <c r="G107" s="41">
        <f>H107+I107+J107+K107+L107+M107</f>
        <v>3151854.2899999996</v>
      </c>
      <c r="H107" s="38">
        <f t="shared" ref="H107:N108" si="33">H112+H117+H122+H132</f>
        <v>0</v>
      </c>
      <c r="I107" s="38">
        <f t="shared" si="33"/>
        <v>0</v>
      </c>
      <c r="J107" s="38">
        <f t="shared" si="33"/>
        <v>806.76</v>
      </c>
      <c r="K107" s="38">
        <f t="shared" si="33"/>
        <v>2642416.86</v>
      </c>
      <c r="L107" s="38">
        <f>L112+L117+L122+L132+L137</f>
        <v>508630.67000000004</v>
      </c>
      <c r="M107" s="38">
        <f t="shared" si="33"/>
        <v>0</v>
      </c>
      <c r="N107" s="38">
        <f t="shared" si="33"/>
        <v>0</v>
      </c>
      <c r="O107" s="38">
        <v>0</v>
      </c>
      <c r="P107" s="74"/>
      <c r="Q107" s="74"/>
      <c r="R107" s="74"/>
      <c r="S107" s="74"/>
      <c r="T107" s="74"/>
      <c r="U107" s="74"/>
      <c r="V107" s="74"/>
      <c r="W107" s="74"/>
      <c r="X107" s="113"/>
      <c r="Y107" s="74"/>
      <c r="Z107" s="72"/>
      <c r="AA107" s="119"/>
    </row>
    <row r="108" spans="1:27">
      <c r="A108" s="99"/>
      <c r="B108" s="80"/>
      <c r="C108" s="74"/>
      <c r="D108" s="74"/>
      <c r="E108" s="83"/>
      <c r="F108" s="29" t="s">
        <v>38</v>
      </c>
      <c r="G108" s="41">
        <f>H108+I108+J108+K108+L108+M108</f>
        <v>13222718</v>
      </c>
      <c r="H108" s="38">
        <f t="shared" si="33"/>
        <v>0</v>
      </c>
      <c r="I108" s="38">
        <f t="shared" si="33"/>
        <v>0</v>
      </c>
      <c r="J108" s="38">
        <f t="shared" si="33"/>
        <v>39531</v>
      </c>
      <c r="K108" s="38">
        <f t="shared" si="33"/>
        <v>0</v>
      </c>
      <c r="L108" s="38">
        <f>L113+L118+L123+L133+L138</f>
        <v>13183187</v>
      </c>
      <c r="M108" s="38">
        <f t="shared" si="33"/>
        <v>0</v>
      </c>
      <c r="N108" s="38">
        <f t="shared" si="33"/>
        <v>0</v>
      </c>
      <c r="O108" s="38">
        <v>0</v>
      </c>
      <c r="P108" s="74"/>
      <c r="Q108" s="74"/>
      <c r="R108" s="74"/>
      <c r="S108" s="74"/>
      <c r="T108" s="74"/>
      <c r="U108" s="74"/>
      <c r="V108" s="74"/>
      <c r="W108" s="74"/>
      <c r="X108" s="113"/>
      <c r="Y108" s="74"/>
      <c r="Z108" s="72"/>
      <c r="AA108" s="119"/>
    </row>
    <row r="109" spans="1:27">
      <c r="A109" s="99"/>
      <c r="B109" s="80"/>
      <c r="C109" s="74"/>
      <c r="D109" s="74"/>
      <c r="E109" s="83"/>
      <c r="F109" s="29" t="s">
        <v>32</v>
      </c>
      <c r="G109" s="41">
        <f>H109+I109+J109+K109+L109+M109</f>
        <v>0</v>
      </c>
      <c r="H109" s="38">
        <v>0</v>
      </c>
      <c r="I109" s="38">
        <v>0</v>
      </c>
      <c r="J109" s="38">
        <v>0</v>
      </c>
      <c r="K109" s="38">
        <v>0</v>
      </c>
      <c r="L109" s="38">
        <v>0</v>
      </c>
      <c r="M109" s="38">
        <v>0</v>
      </c>
      <c r="N109" s="38">
        <v>0</v>
      </c>
      <c r="O109" s="38">
        <v>0</v>
      </c>
      <c r="P109" s="74"/>
      <c r="Q109" s="74"/>
      <c r="R109" s="74"/>
      <c r="S109" s="74"/>
      <c r="T109" s="74"/>
      <c r="U109" s="74"/>
      <c r="V109" s="74"/>
      <c r="W109" s="74"/>
      <c r="X109" s="113"/>
      <c r="Y109" s="74"/>
      <c r="Z109" s="72"/>
      <c r="AA109" s="68"/>
    </row>
    <row r="110" spans="1:27">
      <c r="A110" s="100"/>
      <c r="B110" s="81"/>
      <c r="C110" s="75"/>
      <c r="D110" s="75"/>
      <c r="E110" s="84"/>
      <c r="F110" s="29" t="s">
        <v>33</v>
      </c>
      <c r="G110" s="41">
        <f>H110+I110+J110+K110+L110+M110</f>
        <v>0</v>
      </c>
      <c r="H110" s="38">
        <f t="shared" ref="H110:N110" si="34">H115+H120+H125+H135</f>
        <v>0</v>
      </c>
      <c r="I110" s="38">
        <f t="shared" si="34"/>
        <v>0</v>
      </c>
      <c r="J110" s="38">
        <f t="shared" si="34"/>
        <v>0</v>
      </c>
      <c r="K110" s="38">
        <f t="shared" si="34"/>
        <v>0</v>
      </c>
      <c r="L110" s="38">
        <f t="shared" si="34"/>
        <v>0</v>
      </c>
      <c r="M110" s="38">
        <f t="shared" si="34"/>
        <v>0</v>
      </c>
      <c r="N110" s="38">
        <f t="shared" si="34"/>
        <v>0</v>
      </c>
      <c r="O110" s="38">
        <v>0</v>
      </c>
      <c r="P110" s="75"/>
      <c r="Q110" s="75"/>
      <c r="R110" s="75"/>
      <c r="S110" s="75"/>
      <c r="T110" s="75"/>
      <c r="U110" s="75"/>
      <c r="V110" s="75"/>
      <c r="W110" s="75"/>
      <c r="X110" s="114"/>
      <c r="Y110" s="75"/>
      <c r="Z110" s="72"/>
      <c r="AA110" s="68"/>
    </row>
    <row r="111" spans="1:27" ht="31.5">
      <c r="A111" s="98" t="s">
        <v>79</v>
      </c>
      <c r="B111" s="79" t="s">
        <v>80</v>
      </c>
      <c r="C111" s="73">
        <v>2020</v>
      </c>
      <c r="D111" s="73">
        <v>2027</v>
      </c>
      <c r="E111" s="82" t="s">
        <v>81</v>
      </c>
      <c r="F111" s="29" t="s">
        <v>22</v>
      </c>
      <c r="G111" s="41">
        <f>K111+L111+M111</f>
        <v>0</v>
      </c>
      <c r="H111" s="38">
        <v>0</v>
      </c>
      <c r="I111" s="38">
        <v>0</v>
      </c>
      <c r="J111" s="38">
        <v>0</v>
      </c>
      <c r="K111" s="38">
        <v>0</v>
      </c>
      <c r="L111" s="38">
        <v>0</v>
      </c>
      <c r="M111" s="38">
        <v>0</v>
      </c>
      <c r="N111" s="38">
        <v>0</v>
      </c>
      <c r="O111" s="38">
        <v>0</v>
      </c>
      <c r="P111" s="82" t="s">
        <v>82</v>
      </c>
      <c r="Q111" s="82" t="s">
        <v>37</v>
      </c>
      <c r="R111" s="73" t="s">
        <v>16</v>
      </c>
      <c r="S111" s="73">
        <v>10</v>
      </c>
      <c r="T111" s="73">
        <v>11</v>
      </c>
      <c r="U111" s="73">
        <v>12</v>
      </c>
      <c r="V111" s="73">
        <v>13</v>
      </c>
      <c r="W111" s="73">
        <v>14</v>
      </c>
      <c r="X111" s="112">
        <v>15</v>
      </c>
      <c r="Y111" s="73">
        <v>15</v>
      </c>
      <c r="Z111" s="72">
        <v>15</v>
      </c>
      <c r="AA111" s="68"/>
    </row>
    <row r="112" spans="1:27">
      <c r="A112" s="99"/>
      <c r="B112" s="80"/>
      <c r="C112" s="74"/>
      <c r="D112" s="74"/>
      <c r="E112" s="83"/>
      <c r="F112" s="29" t="s">
        <v>30</v>
      </c>
      <c r="G112" s="41">
        <f>K112+L112+M112</f>
        <v>0</v>
      </c>
      <c r="H112" s="38">
        <v>0</v>
      </c>
      <c r="I112" s="38">
        <v>0</v>
      </c>
      <c r="J112" s="38">
        <v>0</v>
      </c>
      <c r="K112" s="38">
        <v>0</v>
      </c>
      <c r="L112" s="38">
        <v>0</v>
      </c>
      <c r="M112" s="38">
        <v>0</v>
      </c>
      <c r="N112" s="38">
        <v>0</v>
      </c>
      <c r="O112" s="38">
        <v>0</v>
      </c>
      <c r="P112" s="83"/>
      <c r="Q112" s="83"/>
      <c r="R112" s="74"/>
      <c r="S112" s="74"/>
      <c r="T112" s="74"/>
      <c r="U112" s="74"/>
      <c r="V112" s="74"/>
      <c r="W112" s="74"/>
      <c r="X112" s="113"/>
      <c r="Y112" s="74"/>
      <c r="Z112" s="72"/>
      <c r="AA112" s="68"/>
    </row>
    <row r="113" spans="1:27">
      <c r="A113" s="99"/>
      <c r="B113" s="80"/>
      <c r="C113" s="74"/>
      <c r="D113" s="74"/>
      <c r="E113" s="83"/>
      <c r="F113" s="29" t="s">
        <v>38</v>
      </c>
      <c r="G113" s="41">
        <v>0</v>
      </c>
      <c r="H113" s="38">
        <v>0</v>
      </c>
      <c r="I113" s="38">
        <v>0</v>
      </c>
      <c r="J113" s="38">
        <v>0</v>
      </c>
      <c r="K113" s="38">
        <v>0</v>
      </c>
      <c r="L113" s="38">
        <v>0</v>
      </c>
      <c r="M113" s="38">
        <v>0</v>
      </c>
      <c r="N113" s="38">
        <v>0</v>
      </c>
      <c r="O113" s="38">
        <v>0</v>
      </c>
      <c r="P113" s="83"/>
      <c r="Q113" s="83"/>
      <c r="R113" s="74"/>
      <c r="S113" s="74"/>
      <c r="T113" s="74"/>
      <c r="U113" s="74"/>
      <c r="V113" s="74"/>
      <c r="W113" s="74"/>
      <c r="X113" s="113"/>
      <c r="Y113" s="74"/>
      <c r="Z113" s="72"/>
      <c r="AA113" s="68"/>
    </row>
    <row r="114" spans="1:27">
      <c r="A114" s="99"/>
      <c r="B114" s="80"/>
      <c r="C114" s="74"/>
      <c r="D114" s="74"/>
      <c r="E114" s="83"/>
      <c r="F114" s="29" t="s">
        <v>32</v>
      </c>
      <c r="G114" s="41">
        <v>0</v>
      </c>
      <c r="H114" s="38">
        <v>0</v>
      </c>
      <c r="I114" s="38">
        <v>0</v>
      </c>
      <c r="J114" s="38">
        <v>0</v>
      </c>
      <c r="K114" s="38">
        <v>0</v>
      </c>
      <c r="L114" s="38">
        <v>0</v>
      </c>
      <c r="M114" s="38">
        <v>0</v>
      </c>
      <c r="N114" s="38">
        <v>0</v>
      </c>
      <c r="O114" s="38">
        <v>0</v>
      </c>
      <c r="P114" s="83"/>
      <c r="Q114" s="83"/>
      <c r="R114" s="74"/>
      <c r="S114" s="74"/>
      <c r="T114" s="74"/>
      <c r="U114" s="74"/>
      <c r="V114" s="74"/>
      <c r="W114" s="74"/>
      <c r="X114" s="113"/>
      <c r="Y114" s="74"/>
      <c r="Z114" s="72"/>
      <c r="AA114" s="68"/>
    </row>
    <row r="115" spans="1:27">
      <c r="A115" s="100"/>
      <c r="B115" s="81"/>
      <c r="C115" s="75"/>
      <c r="D115" s="75"/>
      <c r="E115" s="84"/>
      <c r="F115" s="29" t="s">
        <v>33</v>
      </c>
      <c r="G115" s="41">
        <v>0</v>
      </c>
      <c r="H115" s="38">
        <v>0</v>
      </c>
      <c r="I115" s="38">
        <v>0</v>
      </c>
      <c r="J115" s="38">
        <v>0</v>
      </c>
      <c r="K115" s="38">
        <v>0</v>
      </c>
      <c r="L115" s="38">
        <v>0</v>
      </c>
      <c r="M115" s="38">
        <v>0</v>
      </c>
      <c r="N115" s="38">
        <v>0</v>
      </c>
      <c r="O115" s="38">
        <v>0</v>
      </c>
      <c r="P115" s="84"/>
      <c r="Q115" s="84"/>
      <c r="R115" s="75"/>
      <c r="S115" s="75"/>
      <c r="T115" s="75"/>
      <c r="U115" s="75"/>
      <c r="V115" s="75"/>
      <c r="W115" s="75"/>
      <c r="X115" s="114"/>
      <c r="Y115" s="75"/>
      <c r="Z115" s="72"/>
      <c r="AA115" s="68"/>
    </row>
    <row r="116" spans="1:27" ht="31.5">
      <c r="A116" s="76" t="s">
        <v>83</v>
      </c>
      <c r="B116" s="79" t="s">
        <v>84</v>
      </c>
      <c r="C116" s="73">
        <v>2022</v>
      </c>
      <c r="D116" s="73">
        <v>2027</v>
      </c>
      <c r="E116" s="82" t="s">
        <v>59</v>
      </c>
      <c r="F116" s="29" t="s">
        <v>22</v>
      </c>
      <c r="G116" s="41">
        <f t="shared" ref="G116:G125" si="35">H116+I116+J116+K116+L116+M116</f>
        <v>40337.760000000002</v>
      </c>
      <c r="H116" s="38">
        <f t="shared" ref="H116:N116" si="36">H117+H118+H119+H120</f>
        <v>0</v>
      </c>
      <c r="I116" s="38">
        <f t="shared" si="36"/>
        <v>0</v>
      </c>
      <c r="J116" s="38">
        <f t="shared" si="36"/>
        <v>40337.760000000002</v>
      </c>
      <c r="K116" s="38">
        <f t="shared" si="36"/>
        <v>0</v>
      </c>
      <c r="L116" s="38">
        <f t="shared" si="36"/>
        <v>0</v>
      </c>
      <c r="M116" s="38">
        <f t="shared" si="36"/>
        <v>0</v>
      </c>
      <c r="N116" s="38">
        <f t="shared" si="36"/>
        <v>0</v>
      </c>
      <c r="O116" s="38">
        <v>0</v>
      </c>
      <c r="P116" s="82" t="s">
        <v>85</v>
      </c>
      <c r="Q116" s="82" t="s">
        <v>37</v>
      </c>
      <c r="R116" s="73" t="s">
        <v>16</v>
      </c>
      <c r="S116" s="73" t="s">
        <v>16</v>
      </c>
      <c r="T116" s="73" t="s">
        <v>16</v>
      </c>
      <c r="U116" s="73" t="s">
        <v>16</v>
      </c>
      <c r="V116" s="73">
        <v>100</v>
      </c>
      <c r="W116" s="73">
        <v>100</v>
      </c>
      <c r="X116" s="112" t="s">
        <v>16</v>
      </c>
      <c r="Y116" s="73" t="s">
        <v>16</v>
      </c>
      <c r="Z116" s="72" t="s">
        <v>16</v>
      </c>
      <c r="AA116" s="68"/>
    </row>
    <row r="117" spans="1:27">
      <c r="A117" s="77"/>
      <c r="B117" s="80"/>
      <c r="C117" s="74"/>
      <c r="D117" s="74"/>
      <c r="E117" s="83"/>
      <c r="F117" s="29" t="s">
        <v>30</v>
      </c>
      <c r="G117" s="41">
        <f t="shared" si="35"/>
        <v>806.76</v>
      </c>
      <c r="H117" s="38">
        <v>0</v>
      </c>
      <c r="I117" s="38">
        <v>0</v>
      </c>
      <c r="J117" s="38">
        <v>806.76</v>
      </c>
      <c r="K117" s="38">
        <v>0</v>
      </c>
      <c r="L117" s="38">
        <v>0</v>
      </c>
      <c r="M117" s="38">
        <v>0</v>
      </c>
      <c r="N117" s="38">
        <v>0</v>
      </c>
      <c r="O117" s="38">
        <v>0</v>
      </c>
      <c r="P117" s="83"/>
      <c r="Q117" s="83"/>
      <c r="R117" s="74"/>
      <c r="S117" s="74"/>
      <c r="T117" s="74"/>
      <c r="U117" s="74"/>
      <c r="V117" s="74"/>
      <c r="W117" s="74"/>
      <c r="X117" s="113"/>
      <c r="Y117" s="74"/>
      <c r="Z117" s="72"/>
      <c r="AA117" s="68"/>
    </row>
    <row r="118" spans="1:27">
      <c r="A118" s="77"/>
      <c r="B118" s="80"/>
      <c r="C118" s="74"/>
      <c r="D118" s="74"/>
      <c r="E118" s="83"/>
      <c r="F118" s="29" t="s">
        <v>38</v>
      </c>
      <c r="G118" s="41">
        <f t="shared" si="35"/>
        <v>39531</v>
      </c>
      <c r="H118" s="38">
        <v>0</v>
      </c>
      <c r="I118" s="38">
        <v>0</v>
      </c>
      <c r="J118" s="38">
        <v>39531</v>
      </c>
      <c r="K118" s="38">
        <v>0</v>
      </c>
      <c r="L118" s="38">
        <v>0</v>
      </c>
      <c r="M118" s="38">
        <v>0</v>
      </c>
      <c r="N118" s="38">
        <v>0</v>
      </c>
      <c r="O118" s="38">
        <v>0</v>
      </c>
      <c r="P118" s="83"/>
      <c r="Q118" s="83"/>
      <c r="R118" s="74"/>
      <c r="S118" s="74"/>
      <c r="T118" s="74"/>
      <c r="U118" s="74"/>
      <c r="V118" s="74"/>
      <c r="W118" s="74"/>
      <c r="X118" s="113"/>
      <c r="Y118" s="74"/>
      <c r="Z118" s="72"/>
      <c r="AA118" s="68"/>
    </row>
    <row r="119" spans="1:27">
      <c r="A119" s="77"/>
      <c r="B119" s="80"/>
      <c r="C119" s="74"/>
      <c r="D119" s="74"/>
      <c r="E119" s="83"/>
      <c r="F119" s="29" t="s">
        <v>32</v>
      </c>
      <c r="G119" s="41">
        <f t="shared" si="35"/>
        <v>0</v>
      </c>
      <c r="H119" s="38">
        <v>0</v>
      </c>
      <c r="I119" s="38">
        <v>0</v>
      </c>
      <c r="J119" s="38">
        <v>0</v>
      </c>
      <c r="K119" s="38">
        <v>0</v>
      </c>
      <c r="L119" s="38">
        <v>0</v>
      </c>
      <c r="M119" s="38">
        <v>0</v>
      </c>
      <c r="N119" s="38">
        <v>0</v>
      </c>
      <c r="O119" s="38">
        <v>0</v>
      </c>
      <c r="P119" s="83"/>
      <c r="Q119" s="83"/>
      <c r="R119" s="74"/>
      <c r="S119" s="74"/>
      <c r="T119" s="74"/>
      <c r="U119" s="74"/>
      <c r="V119" s="74"/>
      <c r="W119" s="74"/>
      <c r="X119" s="113"/>
      <c r="Y119" s="74"/>
      <c r="Z119" s="72"/>
      <c r="AA119" s="68"/>
    </row>
    <row r="120" spans="1:27">
      <c r="A120" s="78"/>
      <c r="B120" s="81"/>
      <c r="C120" s="75"/>
      <c r="D120" s="75"/>
      <c r="E120" s="84"/>
      <c r="F120" s="29" t="s">
        <v>33</v>
      </c>
      <c r="G120" s="41">
        <f t="shared" si="35"/>
        <v>0</v>
      </c>
      <c r="H120" s="38">
        <v>0</v>
      </c>
      <c r="I120" s="38">
        <v>0</v>
      </c>
      <c r="J120" s="38">
        <v>0</v>
      </c>
      <c r="K120" s="38">
        <v>0</v>
      </c>
      <c r="L120" s="38">
        <v>0</v>
      </c>
      <c r="M120" s="38">
        <v>0</v>
      </c>
      <c r="N120" s="38">
        <v>0</v>
      </c>
      <c r="O120" s="38">
        <v>0</v>
      </c>
      <c r="P120" s="84"/>
      <c r="Q120" s="83"/>
      <c r="R120" s="74"/>
      <c r="S120" s="74"/>
      <c r="T120" s="74"/>
      <c r="U120" s="74"/>
      <c r="V120" s="74"/>
      <c r="W120" s="74"/>
      <c r="X120" s="113"/>
      <c r="Y120" s="74"/>
      <c r="Z120" s="72"/>
      <c r="AA120" s="68"/>
    </row>
    <row r="121" spans="1:27" ht="31.5">
      <c r="A121" s="76" t="s">
        <v>86</v>
      </c>
      <c r="B121" s="79" t="s">
        <v>87</v>
      </c>
      <c r="C121" s="73">
        <v>2023</v>
      </c>
      <c r="D121" s="73">
        <v>2027</v>
      </c>
      <c r="E121" s="82" t="s">
        <v>88</v>
      </c>
      <c r="F121" s="29" t="s">
        <v>22</v>
      </c>
      <c r="G121" s="41">
        <f t="shared" si="35"/>
        <v>2642416.86</v>
      </c>
      <c r="H121" s="38">
        <f t="shared" ref="H121:N121" si="37">H122+H123+H124+H125</f>
        <v>0</v>
      </c>
      <c r="I121" s="38">
        <f t="shared" si="37"/>
        <v>0</v>
      </c>
      <c r="J121" s="38">
        <f t="shared" si="37"/>
        <v>0</v>
      </c>
      <c r="K121" s="38">
        <f t="shared" si="37"/>
        <v>2642416.86</v>
      </c>
      <c r="L121" s="38">
        <f t="shared" si="37"/>
        <v>0</v>
      </c>
      <c r="M121" s="38">
        <f t="shared" si="37"/>
        <v>0</v>
      </c>
      <c r="N121" s="38">
        <f t="shared" si="37"/>
        <v>0</v>
      </c>
      <c r="O121" s="38">
        <v>0</v>
      </c>
      <c r="P121" s="82" t="s">
        <v>89</v>
      </c>
      <c r="Q121" s="73" t="s">
        <v>37</v>
      </c>
      <c r="R121" s="73" t="s">
        <v>16</v>
      </c>
      <c r="S121" s="73" t="s">
        <v>16</v>
      </c>
      <c r="T121" s="73" t="s">
        <v>16</v>
      </c>
      <c r="U121" s="73" t="s">
        <v>16</v>
      </c>
      <c r="V121" s="73">
        <v>100</v>
      </c>
      <c r="W121" s="73" t="s">
        <v>16</v>
      </c>
      <c r="X121" s="73" t="s">
        <v>16</v>
      </c>
      <c r="Y121" s="73" t="s">
        <v>16</v>
      </c>
      <c r="Z121" s="72" t="s">
        <v>16</v>
      </c>
      <c r="AA121" s="68"/>
    </row>
    <row r="122" spans="1:27">
      <c r="A122" s="77"/>
      <c r="B122" s="80"/>
      <c r="C122" s="74"/>
      <c r="D122" s="74"/>
      <c r="E122" s="83"/>
      <c r="F122" s="29" t="s">
        <v>30</v>
      </c>
      <c r="G122" s="41">
        <f t="shared" si="35"/>
        <v>2642416.86</v>
      </c>
      <c r="H122" s="38">
        <v>0</v>
      </c>
      <c r="I122" s="38">
        <v>0</v>
      </c>
      <c r="J122" s="38">
        <v>0</v>
      </c>
      <c r="K122" s="38">
        <v>2642416.86</v>
      </c>
      <c r="L122" s="38">
        <v>0</v>
      </c>
      <c r="M122" s="38">
        <v>0</v>
      </c>
      <c r="N122" s="38">
        <v>0</v>
      </c>
      <c r="O122" s="38">
        <v>0</v>
      </c>
      <c r="P122" s="83"/>
      <c r="Q122" s="74"/>
      <c r="R122" s="74"/>
      <c r="S122" s="74"/>
      <c r="T122" s="74"/>
      <c r="U122" s="74"/>
      <c r="V122" s="74"/>
      <c r="W122" s="74"/>
      <c r="X122" s="74"/>
      <c r="Y122" s="74"/>
      <c r="Z122" s="72"/>
      <c r="AA122" s="68"/>
    </row>
    <row r="123" spans="1:27">
      <c r="A123" s="77"/>
      <c r="B123" s="80"/>
      <c r="C123" s="74"/>
      <c r="D123" s="74"/>
      <c r="E123" s="83"/>
      <c r="F123" s="29" t="s">
        <v>38</v>
      </c>
      <c r="G123" s="41">
        <f t="shared" si="35"/>
        <v>0</v>
      </c>
      <c r="H123" s="38">
        <v>0</v>
      </c>
      <c r="I123" s="38">
        <v>0</v>
      </c>
      <c r="J123" s="38">
        <v>0</v>
      </c>
      <c r="K123" s="38">
        <v>0</v>
      </c>
      <c r="L123" s="38">
        <v>0</v>
      </c>
      <c r="M123" s="38">
        <v>0</v>
      </c>
      <c r="N123" s="38">
        <v>0</v>
      </c>
      <c r="O123" s="38">
        <v>0</v>
      </c>
      <c r="P123" s="83"/>
      <c r="Q123" s="74"/>
      <c r="R123" s="74"/>
      <c r="S123" s="74"/>
      <c r="T123" s="74"/>
      <c r="U123" s="74"/>
      <c r="V123" s="74"/>
      <c r="W123" s="74"/>
      <c r="X123" s="74"/>
      <c r="Y123" s="74"/>
      <c r="Z123" s="72"/>
      <c r="AA123" s="68"/>
    </row>
    <row r="124" spans="1:27">
      <c r="A124" s="77"/>
      <c r="B124" s="80"/>
      <c r="C124" s="74"/>
      <c r="D124" s="74"/>
      <c r="E124" s="83"/>
      <c r="F124" s="29" t="s">
        <v>32</v>
      </c>
      <c r="G124" s="41">
        <f t="shared" si="35"/>
        <v>0</v>
      </c>
      <c r="H124" s="38">
        <v>0</v>
      </c>
      <c r="I124" s="38">
        <v>0</v>
      </c>
      <c r="J124" s="38">
        <v>0</v>
      </c>
      <c r="K124" s="38">
        <v>0</v>
      </c>
      <c r="L124" s="38">
        <v>0</v>
      </c>
      <c r="M124" s="38">
        <v>0</v>
      </c>
      <c r="N124" s="38">
        <v>0</v>
      </c>
      <c r="O124" s="38">
        <v>0</v>
      </c>
      <c r="P124" s="83"/>
      <c r="Q124" s="74"/>
      <c r="R124" s="74"/>
      <c r="S124" s="74"/>
      <c r="T124" s="74"/>
      <c r="U124" s="74"/>
      <c r="V124" s="74"/>
      <c r="W124" s="74"/>
      <c r="X124" s="74"/>
      <c r="Y124" s="74"/>
      <c r="Z124" s="72"/>
      <c r="AA124" s="68"/>
    </row>
    <row r="125" spans="1:27">
      <c r="A125" s="78"/>
      <c r="B125" s="81"/>
      <c r="C125" s="75"/>
      <c r="D125" s="75"/>
      <c r="E125" s="84"/>
      <c r="F125" s="29" t="s">
        <v>33</v>
      </c>
      <c r="G125" s="41">
        <f t="shared" si="35"/>
        <v>0</v>
      </c>
      <c r="H125" s="38">
        <v>0</v>
      </c>
      <c r="I125" s="38">
        <v>0</v>
      </c>
      <c r="J125" s="38">
        <v>0</v>
      </c>
      <c r="K125" s="38">
        <v>0</v>
      </c>
      <c r="L125" s="38">
        <v>0</v>
      </c>
      <c r="M125" s="38">
        <v>0</v>
      </c>
      <c r="N125" s="38">
        <v>0</v>
      </c>
      <c r="O125" s="38">
        <v>0</v>
      </c>
      <c r="P125" s="83"/>
      <c r="Q125" s="75"/>
      <c r="R125" s="75"/>
      <c r="S125" s="75"/>
      <c r="T125" s="75"/>
      <c r="U125" s="75"/>
      <c r="V125" s="75"/>
      <c r="W125" s="75"/>
      <c r="X125" s="75"/>
      <c r="Y125" s="75"/>
      <c r="Z125" s="72"/>
      <c r="AA125" s="68"/>
    </row>
    <row r="126" spans="1:27">
      <c r="A126" s="43"/>
      <c r="B126" s="79" t="s">
        <v>90</v>
      </c>
      <c r="C126" s="73">
        <v>2024</v>
      </c>
      <c r="D126" s="73">
        <v>2027</v>
      </c>
      <c r="E126" s="82" t="s">
        <v>91</v>
      </c>
      <c r="F126" s="118" t="s">
        <v>22</v>
      </c>
      <c r="G126" s="86">
        <f>G132+G133+G134+G135</f>
        <v>10431470.109999999</v>
      </c>
      <c r="H126" s="86">
        <f t="shared" ref="H126:N126" si="38">H132+H133+H134+H135</f>
        <v>0</v>
      </c>
      <c r="I126" s="86">
        <f t="shared" si="38"/>
        <v>0</v>
      </c>
      <c r="J126" s="86">
        <f t="shared" si="38"/>
        <v>0</v>
      </c>
      <c r="K126" s="86">
        <f t="shared" si="38"/>
        <v>0</v>
      </c>
      <c r="L126" s="86">
        <f t="shared" si="38"/>
        <v>10431470.109999999</v>
      </c>
      <c r="M126" s="86">
        <f t="shared" si="38"/>
        <v>0</v>
      </c>
      <c r="N126" s="86">
        <f t="shared" si="38"/>
        <v>0</v>
      </c>
      <c r="O126" s="86">
        <v>0</v>
      </c>
      <c r="P126" s="82" t="s">
        <v>92</v>
      </c>
      <c r="Q126" s="82"/>
      <c r="R126" s="73"/>
      <c r="S126" s="73"/>
      <c r="T126" s="73"/>
      <c r="U126" s="73"/>
      <c r="V126" s="73"/>
      <c r="W126" s="73"/>
      <c r="X126" s="73"/>
      <c r="Y126" s="73"/>
      <c r="Z126" s="72"/>
      <c r="AA126" s="68"/>
    </row>
    <row r="127" spans="1:27">
      <c r="A127" s="77" t="s">
        <v>93</v>
      </c>
      <c r="B127" s="80"/>
      <c r="C127" s="74"/>
      <c r="D127" s="74"/>
      <c r="E127" s="83"/>
      <c r="F127" s="115"/>
      <c r="G127" s="87"/>
      <c r="H127" s="87"/>
      <c r="I127" s="87"/>
      <c r="J127" s="87"/>
      <c r="K127" s="87"/>
      <c r="L127" s="87"/>
      <c r="M127" s="87"/>
      <c r="N127" s="87"/>
      <c r="O127" s="87"/>
      <c r="P127" s="83"/>
      <c r="Q127" s="83"/>
      <c r="R127" s="74"/>
      <c r="S127" s="74"/>
      <c r="T127" s="74"/>
      <c r="U127" s="74"/>
      <c r="V127" s="74"/>
      <c r="W127" s="74"/>
      <c r="X127" s="74"/>
      <c r="Y127" s="74"/>
      <c r="Z127" s="72"/>
      <c r="AA127" s="68"/>
    </row>
    <row r="128" spans="1:27">
      <c r="A128" s="77"/>
      <c r="B128" s="80"/>
      <c r="C128" s="74"/>
      <c r="D128" s="74"/>
      <c r="E128" s="83"/>
      <c r="F128" s="115"/>
      <c r="G128" s="87"/>
      <c r="H128" s="87"/>
      <c r="I128" s="87"/>
      <c r="J128" s="87"/>
      <c r="K128" s="87"/>
      <c r="L128" s="87"/>
      <c r="M128" s="87"/>
      <c r="N128" s="87"/>
      <c r="O128" s="87"/>
      <c r="P128" s="83"/>
      <c r="Q128" s="83"/>
      <c r="R128" s="74"/>
      <c r="S128" s="74"/>
      <c r="T128" s="74"/>
      <c r="U128" s="74"/>
      <c r="V128" s="74"/>
      <c r="W128" s="74"/>
      <c r="X128" s="74"/>
      <c r="Y128" s="74"/>
      <c r="Z128" s="72"/>
      <c r="AA128" s="68"/>
    </row>
    <row r="129" spans="1:27">
      <c r="A129" s="77"/>
      <c r="B129" s="80"/>
      <c r="C129" s="74"/>
      <c r="D129" s="74"/>
      <c r="E129" s="83"/>
      <c r="F129" s="115"/>
      <c r="G129" s="87"/>
      <c r="H129" s="87"/>
      <c r="I129" s="87"/>
      <c r="J129" s="87"/>
      <c r="K129" s="87"/>
      <c r="L129" s="87"/>
      <c r="M129" s="87"/>
      <c r="N129" s="87"/>
      <c r="O129" s="87"/>
      <c r="P129" s="83"/>
      <c r="Q129" s="83"/>
      <c r="R129" s="74"/>
      <c r="S129" s="74"/>
      <c r="T129" s="74"/>
      <c r="U129" s="74"/>
      <c r="V129" s="74"/>
      <c r="W129" s="74"/>
      <c r="X129" s="74"/>
      <c r="Y129" s="74"/>
      <c r="Z129" s="72"/>
      <c r="AA129" s="68"/>
    </row>
    <row r="130" spans="1:27">
      <c r="A130" s="77"/>
      <c r="B130" s="80"/>
      <c r="C130" s="74"/>
      <c r="D130" s="74"/>
      <c r="E130" s="83"/>
      <c r="F130" s="115"/>
      <c r="G130" s="87"/>
      <c r="H130" s="87"/>
      <c r="I130" s="87"/>
      <c r="J130" s="87"/>
      <c r="K130" s="87"/>
      <c r="L130" s="87"/>
      <c r="M130" s="87"/>
      <c r="N130" s="87"/>
      <c r="O130" s="87"/>
      <c r="P130" s="83"/>
      <c r="Q130" s="84"/>
      <c r="R130" s="75"/>
      <c r="S130" s="75"/>
      <c r="T130" s="75"/>
      <c r="U130" s="75"/>
      <c r="V130" s="75"/>
      <c r="W130" s="75"/>
      <c r="X130" s="75"/>
      <c r="Y130" s="75"/>
      <c r="Z130" s="72"/>
      <c r="AA130" s="68"/>
    </row>
    <row r="131" spans="1:27">
      <c r="A131" s="77"/>
      <c r="B131" s="80"/>
      <c r="C131" s="74"/>
      <c r="D131" s="74"/>
      <c r="E131" s="83"/>
      <c r="F131" s="116"/>
      <c r="G131" s="88"/>
      <c r="H131" s="88"/>
      <c r="I131" s="88"/>
      <c r="J131" s="88"/>
      <c r="K131" s="88"/>
      <c r="L131" s="88"/>
      <c r="M131" s="88"/>
      <c r="N131" s="88"/>
      <c r="O131" s="88"/>
      <c r="P131" s="83"/>
      <c r="Q131" s="82" t="s">
        <v>16</v>
      </c>
      <c r="R131" s="73" t="s">
        <v>16</v>
      </c>
      <c r="S131" s="73" t="s">
        <v>16</v>
      </c>
      <c r="T131" s="73" t="s">
        <v>16</v>
      </c>
      <c r="U131" s="73" t="s">
        <v>16</v>
      </c>
      <c r="V131" s="73" t="s">
        <v>16</v>
      </c>
      <c r="W131" s="73">
        <v>2</v>
      </c>
      <c r="X131" s="112" t="s">
        <v>16</v>
      </c>
      <c r="Y131" s="73" t="s">
        <v>16</v>
      </c>
      <c r="Z131" s="72" t="s">
        <v>16</v>
      </c>
      <c r="AA131" s="68"/>
    </row>
    <row r="132" spans="1:27">
      <c r="A132" s="77"/>
      <c r="B132" s="80"/>
      <c r="C132" s="74"/>
      <c r="D132" s="74"/>
      <c r="E132" s="83"/>
      <c r="F132" s="29" t="s">
        <v>30</v>
      </c>
      <c r="G132" s="41">
        <f>K132+L132+M132</f>
        <v>234109.41</v>
      </c>
      <c r="H132" s="38">
        <v>0</v>
      </c>
      <c r="I132" s="38">
        <v>0</v>
      </c>
      <c r="J132" s="38">
        <v>0</v>
      </c>
      <c r="K132" s="38">
        <v>0</v>
      </c>
      <c r="L132" s="38">
        <v>234109.41</v>
      </c>
      <c r="M132" s="38">
        <v>0</v>
      </c>
      <c r="N132" s="38">
        <v>0</v>
      </c>
      <c r="O132" s="38">
        <v>0</v>
      </c>
      <c r="P132" s="83"/>
      <c r="Q132" s="83"/>
      <c r="R132" s="74"/>
      <c r="S132" s="74"/>
      <c r="T132" s="74"/>
      <c r="U132" s="74"/>
      <c r="V132" s="74"/>
      <c r="W132" s="74"/>
      <c r="X132" s="113"/>
      <c r="Y132" s="74"/>
      <c r="Z132" s="72"/>
      <c r="AA132" s="68"/>
    </row>
    <row r="133" spans="1:27">
      <c r="A133" s="77"/>
      <c r="B133" s="80"/>
      <c r="C133" s="74"/>
      <c r="D133" s="74"/>
      <c r="E133" s="83"/>
      <c r="F133" s="29" t="s">
        <v>38</v>
      </c>
      <c r="G133" s="41">
        <v>10197360.699999999</v>
      </c>
      <c r="H133" s="38">
        <v>0</v>
      </c>
      <c r="I133" s="38">
        <v>0</v>
      </c>
      <c r="J133" s="38">
        <v>0</v>
      </c>
      <c r="K133" s="38">
        <v>0</v>
      </c>
      <c r="L133" s="38">
        <v>10197360.699999999</v>
      </c>
      <c r="M133" s="38">
        <v>0</v>
      </c>
      <c r="N133" s="38">
        <v>0</v>
      </c>
      <c r="O133" s="38">
        <v>0</v>
      </c>
      <c r="P133" s="83"/>
      <c r="Q133" s="83"/>
      <c r="R133" s="74"/>
      <c r="S133" s="74"/>
      <c r="T133" s="74"/>
      <c r="U133" s="74"/>
      <c r="V133" s="74"/>
      <c r="W133" s="74"/>
      <c r="X133" s="113"/>
      <c r="Y133" s="74"/>
      <c r="Z133" s="72"/>
      <c r="AA133" s="68"/>
    </row>
    <row r="134" spans="1:27">
      <c r="A134" s="77"/>
      <c r="B134" s="80"/>
      <c r="C134" s="74"/>
      <c r="D134" s="74"/>
      <c r="E134" s="83"/>
      <c r="F134" s="29" t="s">
        <v>32</v>
      </c>
      <c r="G134" s="41">
        <v>0</v>
      </c>
      <c r="H134" s="38">
        <v>0</v>
      </c>
      <c r="I134" s="38">
        <v>0</v>
      </c>
      <c r="J134" s="38">
        <v>0</v>
      </c>
      <c r="K134" s="38">
        <v>0</v>
      </c>
      <c r="L134" s="38">
        <v>0</v>
      </c>
      <c r="M134" s="38">
        <v>0</v>
      </c>
      <c r="N134" s="38">
        <v>0</v>
      </c>
      <c r="O134" s="38">
        <v>0</v>
      </c>
      <c r="P134" s="83"/>
      <c r="Q134" s="83"/>
      <c r="R134" s="74"/>
      <c r="S134" s="74"/>
      <c r="T134" s="74"/>
      <c r="U134" s="74"/>
      <c r="V134" s="74"/>
      <c r="W134" s="74"/>
      <c r="X134" s="113"/>
      <c r="Y134" s="74"/>
      <c r="Z134" s="72"/>
      <c r="AA134" s="68"/>
    </row>
    <row r="135" spans="1:27">
      <c r="A135" s="78"/>
      <c r="B135" s="81"/>
      <c r="C135" s="75"/>
      <c r="D135" s="75"/>
      <c r="E135" s="84"/>
      <c r="F135" s="29" t="s">
        <v>33</v>
      </c>
      <c r="G135" s="41">
        <v>0</v>
      </c>
      <c r="H135" s="38">
        <v>0</v>
      </c>
      <c r="I135" s="38">
        <v>0</v>
      </c>
      <c r="J135" s="38">
        <v>0</v>
      </c>
      <c r="K135" s="38">
        <v>0</v>
      </c>
      <c r="L135" s="38">
        <v>0</v>
      </c>
      <c r="M135" s="38">
        <v>0</v>
      </c>
      <c r="N135" s="38">
        <v>0</v>
      </c>
      <c r="O135" s="38">
        <v>0</v>
      </c>
      <c r="P135" s="84"/>
      <c r="Q135" s="84"/>
      <c r="R135" s="75"/>
      <c r="S135" s="75"/>
      <c r="T135" s="75"/>
      <c r="U135" s="75"/>
      <c r="V135" s="75"/>
      <c r="W135" s="75"/>
      <c r="X135" s="114"/>
      <c r="Y135" s="75"/>
      <c r="Z135" s="72"/>
      <c r="AA135" s="68"/>
    </row>
    <row r="136" spans="1:27" ht="31.5">
      <c r="A136" s="117" t="s">
        <v>94</v>
      </c>
      <c r="B136" s="79" t="s">
        <v>119</v>
      </c>
      <c r="C136" s="73">
        <v>2024</v>
      </c>
      <c r="D136" s="73">
        <v>2027</v>
      </c>
      <c r="E136" s="82" t="s">
        <v>72</v>
      </c>
      <c r="F136" s="29" t="s">
        <v>22</v>
      </c>
      <c r="G136" s="41">
        <f>H136+I136+J136+K136+L136+M136+N136</f>
        <v>3260347.5599999996</v>
      </c>
      <c r="H136" s="38">
        <v>0</v>
      </c>
      <c r="I136" s="38">
        <v>0</v>
      </c>
      <c r="J136" s="38">
        <v>0</v>
      </c>
      <c r="K136" s="38">
        <v>0</v>
      </c>
      <c r="L136" s="38">
        <f>L137+L138</f>
        <v>3260347.5599999996</v>
      </c>
      <c r="M136" s="38">
        <v>0</v>
      </c>
      <c r="N136" s="38">
        <v>0</v>
      </c>
      <c r="O136" s="38">
        <v>0</v>
      </c>
      <c r="P136" s="82" t="s">
        <v>89</v>
      </c>
      <c r="Q136" s="73" t="s">
        <v>37</v>
      </c>
      <c r="R136" s="73" t="s">
        <v>16</v>
      </c>
      <c r="S136" s="73" t="s">
        <v>16</v>
      </c>
      <c r="T136" s="73" t="s">
        <v>16</v>
      </c>
      <c r="U136" s="73" t="s">
        <v>16</v>
      </c>
      <c r="V136" s="73" t="s">
        <v>17</v>
      </c>
      <c r="W136" s="73">
        <v>100</v>
      </c>
      <c r="X136" s="73" t="s">
        <v>16</v>
      </c>
      <c r="Y136" s="73" t="s">
        <v>16</v>
      </c>
      <c r="Z136" s="72" t="s">
        <v>16</v>
      </c>
      <c r="AA136" s="68"/>
    </row>
    <row r="137" spans="1:27">
      <c r="A137" s="117"/>
      <c r="B137" s="80"/>
      <c r="C137" s="74"/>
      <c r="D137" s="74"/>
      <c r="E137" s="83"/>
      <c r="F137" s="29" t="s">
        <v>30</v>
      </c>
      <c r="G137" s="41">
        <f>H137+I137+J137+K137+L137+M137+N137</f>
        <v>274521.26</v>
      </c>
      <c r="H137" s="38">
        <v>0</v>
      </c>
      <c r="I137" s="38">
        <v>0</v>
      </c>
      <c r="J137" s="38">
        <v>0</v>
      </c>
      <c r="K137" s="38">
        <v>0</v>
      </c>
      <c r="L137" s="38">
        <v>274521.26</v>
      </c>
      <c r="M137" s="38">
        <v>0</v>
      </c>
      <c r="N137" s="38">
        <v>0</v>
      </c>
      <c r="O137" s="38">
        <v>0</v>
      </c>
      <c r="P137" s="83"/>
      <c r="Q137" s="74"/>
      <c r="R137" s="74"/>
      <c r="S137" s="74"/>
      <c r="T137" s="74"/>
      <c r="U137" s="74"/>
      <c r="V137" s="74"/>
      <c r="W137" s="74"/>
      <c r="X137" s="74"/>
      <c r="Y137" s="74"/>
      <c r="Z137" s="72"/>
      <c r="AA137" s="68"/>
    </row>
    <row r="138" spans="1:27">
      <c r="A138" s="117"/>
      <c r="B138" s="80"/>
      <c r="C138" s="74"/>
      <c r="D138" s="74"/>
      <c r="E138" s="83"/>
      <c r="F138" s="29" t="s">
        <v>38</v>
      </c>
      <c r="G138" s="41">
        <f>H138+I138+J138+K138+L138+M138+N138</f>
        <v>2985826.3</v>
      </c>
      <c r="H138" s="38">
        <v>0</v>
      </c>
      <c r="I138" s="38">
        <v>0</v>
      </c>
      <c r="J138" s="38">
        <v>0</v>
      </c>
      <c r="K138" s="38">
        <v>0</v>
      </c>
      <c r="L138" s="38">
        <v>2985826.3</v>
      </c>
      <c r="M138" s="38">
        <v>0</v>
      </c>
      <c r="N138" s="38">
        <v>0</v>
      </c>
      <c r="O138" s="38">
        <v>0</v>
      </c>
      <c r="P138" s="83"/>
      <c r="Q138" s="74"/>
      <c r="R138" s="74"/>
      <c r="S138" s="74"/>
      <c r="T138" s="74"/>
      <c r="U138" s="74"/>
      <c r="V138" s="74"/>
      <c r="W138" s="74"/>
      <c r="X138" s="74"/>
      <c r="Y138" s="74"/>
      <c r="Z138" s="72"/>
      <c r="AA138" s="68"/>
    </row>
    <row r="139" spans="1:27">
      <c r="A139" s="117"/>
      <c r="B139" s="80"/>
      <c r="C139" s="74"/>
      <c r="D139" s="74"/>
      <c r="E139" s="83"/>
      <c r="F139" s="29" t="s">
        <v>32</v>
      </c>
      <c r="G139" s="41">
        <f>H139+I139+J139+K139+L139+M139+N139</f>
        <v>0</v>
      </c>
      <c r="H139" s="38">
        <v>0</v>
      </c>
      <c r="I139" s="38">
        <v>0</v>
      </c>
      <c r="J139" s="38">
        <v>0</v>
      </c>
      <c r="K139" s="38">
        <v>0</v>
      </c>
      <c r="L139" s="38">
        <v>0</v>
      </c>
      <c r="M139" s="38">
        <v>0</v>
      </c>
      <c r="N139" s="38">
        <v>0</v>
      </c>
      <c r="O139" s="38">
        <v>0</v>
      </c>
      <c r="P139" s="83"/>
      <c r="Q139" s="74"/>
      <c r="R139" s="74"/>
      <c r="S139" s="74"/>
      <c r="T139" s="74"/>
      <c r="U139" s="74"/>
      <c r="V139" s="74"/>
      <c r="W139" s="74"/>
      <c r="X139" s="74"/>
      <c r="Y139" s="74"/>
      <c r="Z139" s="72"/>
      <c r="AA139" s="68"/>
    </row>
    <row r="140" spans="1:27">
      <c r="A140" s="117"/>
      <c r="B140" s="81"/>
      <c r="C140" s="75"/>
      <c r="D140" s="75"/>
      <c r="E140" s="84"/>
      <c r="F140" s="29" t="s">
        <v>33</v>
      </c>
      <c r="G140" s="41">
        <f>H140+I140+J140+K140+L140+M140+N140</f>
        <v>0</v>
      </c>
      <c r="H140" s="38">
        <v>0</v>
      </c>
      <c r="I140" s="38">
        <v>0</v>
      </c>
      <c r="J140" s="38">
        <v>0</v>
      </c>
      <c r="K140" s="38">
        <v>0</v>
      </c>
      <c r="L140" s="38">
        <v>0</v>
      </c>
      <c r="M140" s="38">
        <v>0</v>
      </c>
      <c r="N140" s="38">
        <v>0</v>
      </c>
      <c r="O140" s="38">
        <v>0</v>
      </c>
      <c r="P140" s="83"/>
      <c r="Q140" s="75"/>
      <c r="R140" s="75"/>
      <c r="S140" s="75"/>
      <c r="T140" s="75"/>
      <c r="U140" s="75"/>
      <c r="V140" s="75"/>
      <c r="W140" s="75"/>
      <c r="X140" s="75"/>
      <c r="Y140" s="75"/>
      <c r="Z140" s="72"/>
      <c r="AA140" s="68"/>
    </row>
    <row r="141" spans="1:27" ht="31.5">
      <c r="A141" s="115" t="s">
        <v>95</v>
      </c>
      <c r="B141" s="79" t="s">
        <v>96</v>
      </c>
      <c r="C141" s="73">
        <v>2020</v>
      </c>
      <c r="D141" s="73">
        <v>2027</v>
      </c>
      <c r="E141" s="82" t="s">
        <v>16</v>
      </c>
      <c r="F141" s="29" t="s">
        <v>22</v>
      </c>
      <c r="G141" s="35">
        <f>G142+G143+G144+G145</f>
        <v>0</v>
      </c>
      <c r="H141" s="33">
        <f t="shared" ref="H141:N141" si="39">H142+H143+H144+H145</f>
        <v>0</v>
      </c>
      <c r="I141" s="33">
        <f t="shared" si="39"/>
        <v>0</v>
      </c>
      <c r="J141" s="33">
        <f t="shared" si="39"/>
        <v>0</v>
      </c>
      <c r="K141" s="33">
        <f t="shared" si="39"/>
        <v>0</v>
      </c>
      <c r="L141" s="33">
        <f t="shared" si="39"/>
        <v>0</v>
      </c>
      <c r="M141" s="33">
        <f t="shared" si="39"/>
        <v>0</v>
      </c>
      <c r="N141" s="33">
        <f t="shared" si="39"/>
        <v>0</v>
      </c>
      <c r="O141" s="33">
        <v>0</v>
      </c>
      <c r="P141" s="82" t="s">
        <v>16</v>
      </c>
      <c r="Q141" s="73" t="s">
        <v>16</v>
      </c>
      <c r="R141" s="73" t="s">
        <v>16</v>
      </c>
      <c r="S141" s="73" t="s">
        <v>16</v>
      </c>
      <c r="T141" s="73" t="s">
        <v>16</v>
      </c>
      <c r="U141" s="73" t="s">
        <v>16</v>
      </c>
      <c r="V141" s="73" t="s">
        <v>16</v>
      </c>
      <c r="W141" s="73" t="s">
        <v>16</v>
      </c>
      <c r="X141" s="112" t="s">
        <v>16</v>
      </c>
      <c r="Y141" s="73" t="s">
        <v>16</v>
      </c>
      <c r="Z141" s="72" t="s">
        <v>16</v>
      </c>
      <c r="AA141" s="68"/>
    </row>
    <row r="142" spans="1:27">
      <c r="A142" s="115"/>
      <c r="B142" s="80"/>
      <c r="C142" s="74"/>
      <c r="D142" s="74"/>
      <c r="E142" s="83"/>
      <c r="F142" s="29" t="s">
        <v>48</v>
      </c>
      <c r="G142" s="35">
        <f>H142+I142+J142+K142+L142+M142</f>
        <v>0</v>
      </c>
      <c r="H142" s="33">
        <f t="shared" ref="H142:N142" si="40">H147</f>
        <v>0</v>
      </c>
      <c r="I142" s="33">
        <f t="shared" si="40"/>
        <v>0</v>
      </c>
      <c r="J142" s="33">
        <f t="shared" si="40"/>
        <v>0</v>
      </c>
      <c r="K142" s="33">
        <f t="shared" si="40"/>
        <v>0</v>
      </c>
      <c r="L142" s="33">
        <f t="shared" si="40"/>
        <v>0</v>
      </c>
      <c r="M142" s="33">
        <f t="shared" si="40"/>
        <v>0</v>
      </c>
      <c r="N142" s="33">
        <f t="shared" si="40"/>
        <v>0</v>
      </c>
      <c r="O142" s="33">
        <v>0</v>
      </c>
      <c r="P142" s="83"/>
      <c r="Q142" s="74"/>
      <c r="R142" s="74"/>
      <c r="S142" s="74"/>
      <c r="T142" s="74"/>
      <c r="U142" s="74"/>
      <c r="V142" s="74"/>
      <c r="W142" s="74"/>
      <c r="X142" s="113"/>
      <c r="Y142" s="74"/>
      <c r="Z142" s="72"/>
      <c r="AA142" s="68"/>
    </row>
    <row r="143" spans="1:27">
      <c r="A143" s="115"/>
      <c r="B143" s="80"/>
      <c r="C143" s="74"/>
      <c r="D143" s="74"/>
      <c r="E143" s="83"/>
      <c r="F143" s="29" t="s">
        <v>38</v>
      </c>
      <c r="G143" s="35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33">
        <v>0</v>
      </c>
      <c r="N143" s="33">
        <v>0</v>
      </c>
      <c r="O143" s="33">
        <v>0</v>
      </c>
      <c r="P143" s="83"/>
      <c r="Q143" s="74"/>
      <c r="R143" s="74"/>
      <c r="S143" s="74"/>
      <c r="T143" s="74"/>
      <c r="U143" s="74"/>
      <c r="V143" s="74"/>
      <c r="W143" s="74"/>
      <c r="X143" s="113"/>
      <c r="Y143" s="74"/>
      <c r="Z143" s="72"/>
      <c r="AA143" s="68"/>
    </row>
    <row r="144" spans="1:27">
      <c r="A144" s="115"/>
      <c r="B144" s="80"/>
      <c r="C144" s="74"/>
      <c r="D144" s="74"/>
      <c r="E144" s="83"/>
      <c r="F144" s="29" t="s">
        <v>32</v>
      </c>
      <c r="G144" s="35">
        <v>0</v>
      </c>
      <c r="H144" s="33">
        <v>0</v>
      </c>
      <c r="I144" s="33">
        <v>0</v>
      </c>
      <c r="J144" s="33">
        <v>0</v>
      </c>
      <c r="K144" s="33">
        <v>0</v>
      </c>
      <c r="L144" s="33">
        <v>0</v>
      </c>
      <c r="M144" s="33">
        <v>0</v>
      </c>
      <c r="N144" s="33">
        <v>0</v>
      </c>
      <c r="O144" s="33">
        <v>0</v>
      </c>
      <c r="P144" s="83"/>
      <c r="Q144" s="74"/>
      <c r="R144" s="74"/>
      <c r="S144" s="74"/>
      <c r="T144" s="74"/>
      <c r="U144" s="74"/>
      <c r="V144" s="74"/>
      <c r="W144" s="74"/>
      <c r="X144" s="113"/>
      <c r="Y144" s="74"/>
      <c r="Z144" s="72"/>
      <c r="AA144" s="68"/>
    </row>
    <row r="145" spans="1:27">
      <c r="A145" s="116"/>
      <c r="B145" s="81"/>
      <c r="C145" s="75"/>
      <c r="D145" s="75"/>
      <c r="E145" s="84"/>
      <c r="F145" s="29" t="s">
        <v>33</v>
      </c>
      <c r="G145" s="35">
        <v>0</v>
      </c>
      <c r="H145" s="33">
        <v>0</v>
      </c>
      <c r="I145" s="33">
        <v>0</v>
      </c>
      <c r="J145" s="33">
        <v>0</v>
      </c>
      <c r="K145" s="33">
        <v>0</v>
      </c>
      <c r="L145" s="33">
        <v>0</v>
      </c>
      <c r="M145" s="33">
        <v>0</v>
      </c>
      <c r="N145" s="33">
        <v>0</v>
      </c>
      <c r="O145" s="33">
        <v>0</v>
      </c>
      <c r="P145" s="84"/>
      <c r="Q145" s="75"/>
      <c r="R145" s="75"/>
      <c r="S145" s="75"/>
      <c r="T145" s="75"/>
      <c r="U145" s="75"/>
      <c r="V145" s="75"/>
      <c r="W145" s="75"/>
      <c r="X145" s="114"/>
      <c r="Y145" s="75"/>
      <c r="Z145" s="72"/>
      <c r="AA145" s="68"/>
    </row>
    <row r="146" spans="1:27" ht="31.5">
      <c r="A146" s="98" t="s">
        <v>97</v>
      </c>
      <c r="B146" s="79" t="s">
        <v>98</v>
      </c>
      <c r="C146" s="73">
        <v>2020</v>
      </c>
      <c r="D146" s="73">
        <v>2027</v>
      </c>
      <c r="E146" s="82" t="s">
        <v>59</v>
      </c>
      <c r="F146" s="44" t="s">
        <v>22</v>
      </c>
      <c r="G146" s="35">
        <f>G151+G156</f>
        <v>0</v>
      </c>
      <c r="H146" s="35">
        <f t="shared" ref="H146:N147" si="41">H151+H156</f>
        <v>0</v>
      </c>
      <c r="I146" s="35">
        <f t="shared" si="41"/>
        <v>0</v>
      </c>
      <c r="J146" s="35">
        <f t="shared" si="41"/>
        <v>0</v>
      </c>
      <c r="K146" s="35">
        <f t="shared" si="41"/>
        <v>0</v>
      </c>
      <c r="L146" s="35">
        <f t="shared" si="41"/>
        <v>0</v>
      </c>
      <c r="M146" s="35">
        <f t="shared" si="41"/>
        <v>0</v>
      </c>
      <c r="N146" s="35">
        <f t="shared" si="41"/>
        <v>0</v>
      </c>
      <c r="O146" s="35">
        <v>0</v>
      </c>
      <c r="P146" s="73" t="s">
        <v>16</v>
      </c>
      <c r="Q146" s="82" t="s">
        <v>37</v>
      </c>
      <c r="R146" s="82"/>
      <c r="S146" s="82">
        <v>20</v>
      </c>
      <c r="T146" s="82">
        <v>25</v>
      </c>
      <c r="U146" s="82">
        <v>30</v>
      </c>
      <c r="V146" s="82">
        <v>35</v>
      </c>
      <c r="W146" s="82">
        <v>40</v>
      </c>
      <c r="X146" s="105">
        <v>45</v>
      </c>
      <c r="Y146" s="82">
        <v>45</v>
      </c>
      <c r="Z146" s="94">
        <v>45</v>
      </c>
      <c r="AA146" s="68"/>
    </row>
    <row r="147" spans="1:27">
      <c r="A147" s="99"/>
      <c r="B147" s="80"/>
      <c r="C147" s="74"/>
      <c r="D147" s="74"/>
      <c r="E147" s="83"/>
      <c r="F147" s="44" t="s">
        <v>48</v>
      </c>
      <c r="G147" s="35">
        <f>G152+G157</f>
        <v>0</v>
      </c>
      <c r="H147" s="45">
        <f t="shared" si="41"/>
        <v>0</v>
      </c>
      <c r="I147" s="45">
        <f t="shared" si="41"/>
        <v>0</v>
      </c>
      <c r="J147" s="45">
        <f t="shared" si="41"/>
        <v>0</v>
      </c>
      <c r="K147" s="45">
        <f t="shared" si="41"/>
        <v>0</v>
      </c>
      <c r="L147" s="45">
        <f t="shared" si="41"/>
        <v>0</v>
      </c>
      <c r="M147" s="45">
        <v>0</v>
      </c>
      <c r="N147" s="45">
        <v>0</v>
      </c>
      <c r="O147" s="45">
        <v>0</v>
      </c>
      <c r="P147" s="74"/>
      <c r="Q147" s="83"/>
      <c r="R147" s="83"/>
      <c r="S147" s="83"/>
      <c r="T147" s="83"/>
      <c r="U147" s="83"/>
      <c r="V147" s="83"/>
      <c r="W147" s="83"/>
      <c r="X147" s="106"/>
      <c r="Y147" s="83"/>
      <c r="Z147" s="94"/>
      <c r="AA147" s="68"/>
    </row>
    <row r="148" spans="1:27">
      <c r="A148" s="99"/>
      <c r="B148" s="80"/>
      <c r="C148" s="74"/>
      <c r="D148" s="74"/>
      <c r="E148" s="83"/>
      <c r="F148" s="44" t="s">
        <v>38</v>
      </c>
      <c r="G148" s="35">
        <v>0</v>
      </c>
      <c r="H148" s="33">
        <v>0</v>
      </c>
      <c r="I148" s="33">
        <v>0</v>
      </c>
      <c r="J148" s="33">
        <v>0</v>
      </c>
      <c r="K148" s="33">
        <v>0</v>
      </c>
      <c r="L148" s="33">
        <v>0</v>
      </c>
      <c r="M148" s="33">
        <v>0</v>
      </c>
      <c r="N148" s="33">
        <v>0</v>
      </c>
      <c r="O148" s="33">
        <v>0</v>
      </c>
      <c r="P148" s="74"/>
      <c r="Q148" s="83"/>
      <c r="R148" s="83"/>
      <c r="S148" s="83"/>
      <c r="T148" s="83"/>
      <c r="U148" s="83"/>
      <c r="V148" s="83"/>
      <c r="W148" s="83"/>
      <c r="X148" s="106"/>
      <c r="Y148" s="83"/>
      <c r="Z148" s="94"/>
      <c r="AA148" s="68"/>
    </row>
    <row r="149" spans="1:27">
      <c r="A149" s="99"/>
      <c r="B149" s="80"/>
      <c r="C149" s="74"/>
      <c r="D149" s="74"/>
      <c r="E149" s="83"/>
      <c r="F149" s="44" t="s">
        <v>32</v>
      </c>
      <c r="G149" s="35">
        <v>0</v>
      </c>
      <c r="H149" s="33">
        <v>0</v>
      </c>
      <c r="I149" s="33">
        <v>0</v>
      </c>
      <c r="J149" s="33">
        <v>0</v>
      </c>
      <c r="K149" s="33">
        <v>0</v>
      </c>
      <c r="L149" s="33">
        <v>0</v>
      </c>
      <c r="M149" s="33">
        <v>0</v>
      </c>
      <c r="N149" s="33">
        <v>0</v>
      </c>
      <c r="O149" s="33">
        <v>0</v>
      </c>
      <c r="P149" s="74"/>
      <c r="Q149" s="83"/>
      <c r="R149" s="83"/>
      <c r="S149" s="83"/>
      <c r="T149" s="83"/>
      <c r="U149" s="83"/>
      <c r="V149" s="83"/>
      <c r="W149" s="83"/>
      <c r="X149" s="106"/>
      <c r="Y149" s="83"/>
      <c r="Z149" s="94"/>
      <c r="AA149" s="68"/>
    </row>
    <row r="150" spans="1:27">
      <c r="A150" s="100"/>
      <c r="B150" s="81"/>
      <c r="C150" s="75"/>
      <c r="D150" s="75"/>
      <c r="E150" s="84"/>
      <c r="F150" s="44" t="s">
        <v>33</v>
      </c>
      <c r="G150" s="35">
        <v>0</v>
      </c>
      <c r="H150" s="33">
        <v>0</v>
      </c>
      <c r="I150" s="33">
        <v>0</v>
      </c>
      <c r="J150" s="33">
        <v>0</v>
      </c>
      <c r="K150" s="33">
        <v>0</v>
      </c>
      <c r="L150" s="33">
        <v>0</v>
      </c>
      <c r="M150" s="33">
        <v>0</v>
      </c>
      <c r="N150" s="33">
        <v>0</v>
      </c>
      <c r="O150" s="33">
        <v>0</v>
      </c>
      <c r="P150" s="75"/>
      <c r="Q150" s="84"/>
      <c r="R150" s="84"/>
      <c r="S150" s="84"/>
      <c r="T150" s="84"/>
      <c r="U150" s="84"/>
      <c r="V150" s="84"/>
      <c r="W150" s="84"/>
      <c r="X150" s="107"/>
      <c r="Y150" s="84"/>
      <c r="Z150" s="94"/>
      <c r="AA150" s="68"/>
    </row>
    <row r="151" spans="1:27" ht="31.5">
      <c r="A151" s="98" t="s">
        <v>99</v>
      </c>
      <c r="B151" s="79" t="s">
        <v>100</v>
      </c>
      <c r="C151" s="73">
        <v>2020</v>
      </c>
      <c r="D151" s="73">
        <v>2027</v>
      </c>
      <c r="E151" s="82" t="s">
        <v>59</v>
      </c>
      <c r="F151" s="29" t="s">
        <v>22</v>
      </c>
      <c r="G151" s="41">
        <f>H151+I151+J151+K151+L151+M151</f>
        <v>0</v>
      </c>
      <c r="H151" s="38">
        <v>0</v>
      </c>
      <c r="I151" s="38">
        <v>0</v>
      </c>
      <c r="J151" s="38">
        <v>0</v>
      </c>
      <c r="K151" s="38">
        <v>0</v>
      </c>
      <c r="L151" s="38">
        <f>L152+L153+L154+L155</f>
        <v>0</v>
      </c>
      <c r="M151" s="38">
        <f>M152+M153+M154+M155</f>
        <v>0</v>
      </c>
      <c r="N151" s="38">
        <f>N152+N153+N154+N155</f>
        <v>0</v>
      </c>
      <c r="O151" s="38">
        <v>0</v>
      </c>
      <c r="P151" s="82" t="s">
        <v>101</v>
      </c>
      <c r="Q151" s="82" t="s">
        <v>37</v>
      </c>
      <c r="R151" s="82"/>
      <c r="S151" s="82">
        <v>20</v>
      </c>
      <c r="T151" s="82">
        <v>25</v>
      </c>
      <c r="U151" s="82">
        <v>30</v>
      </c>
      <c r="V151" s="82">
        <v>35</v>
      </c>
      <c r="W151" s="82">
        <v>40</v>
      </c>
      <c r="X151" s="105">
        <v>45</v>
      </c>
      <c r="Y151" s="82">
        <v>45</v>
      </c>
      <c r="Z151" s="94">
        <v>45</v>
      </c>
      <c r="AA151" s="68"/>
    </row>
    <row r="152" spans="1:27">
      <c r="A152" s="99"/>
      <c r="B152" s="80"/>
      <c r="C152" s="74"/>
      <c r="D152" s="74"/>
      <c r="E152" s="83"/>
      <c r="F152" s="29" t="s">
        <v>30</v>
      </c>
      <c r="G152" s="41">
        <f>H152+I152+J152+K152+L152+M152</f>
        <v>0</v>
      </c>
      <c r="H152" s="38">
        <v>0</v>
      </c>
      <c r="I152" s="38">
        <v>0</v>
      </c>
      <c r="J152" s="38">
        <v>0</v>
      </c>
      <c r="K152" s="38">
        <v>0</v>
      </c>
      <c r="L152" s="38">
        <v>0</v>
      </c>
      <c r="M152" s="38">
        <v>0</v>
      </c>
      <c r="N152" s="38">
        <v>0</v>
      </c>
      <c r="O152" s="38">
        <v>0</v>
      </c>
      <c r="P152" s="83"/>
      <c r="Q152" s="83"/>
      <c r="R152" s="83"/>
      <c r="S152" s="83"/>
      <c r="T152" s="83"/>
      <c r="U152" s="83"/>
      <c r="V152" s="83"/>
      <c r="W152" s="83"/>
      <c r="X152" s="106"/>
      <c r="Y152" s="83"/>
      <c r="Z152" s="94"/>
      <c r="AA152" s="68"/>
    </row>
    <row r="153" spans="1:27">
      <c r="A153" s="99"/>
      <c r="B153" s="80"/>
      <c r="C153" s="74"/>
      <c r="D153" s="74"/>
      <c r="E153" s="83"/>
      <c r="F153" s="29" t="s">
        <v>38</v>
      </c>
      <c r="G153" s="41">
        <v>0</v>
      </c>
      <c r="H153" s="38">
        <v>0</v>
      </c>
      <c r="I153" s="38">
        <v>0</v>
      </c>
      <c r="J153" s="38">
        <v>0</v>
      </c>
      <c r="K153" s="38">
        <v>0</v>
      </c>
      <c r="L153" s="38">
        <v>0</v>
      </c>
      <c r="M153" s="38">
        <v>0</v>
      </c>
      <c r="N153" s="38">
        <v>0</v>
      </c>
      <c r="O153" s="38">
        <v>0</v>
      </c>
      <c r="P153" s="83"/>
      <c r="Q153" s="83"/>
      <c r="R153" s="83"/>
      <c r="S153" s="83"/>
      <c r="T153" s="83"/>
      <c r="U153" s="83"/>
      <c r="V153" s="83"/>
      <c r="W153" s="83"/>
      <c r="X153" s="106"/>
      <c r="Y153" s="83"/>
      <c r="Z153" s="94"/>
      <c r="AA153" s="68"/>
    </row>
    <row r="154" spans="1:27">
      <c r="A154" s="99"/>
      <c r="B154" s="80"/>
      <c r="C154" s="74"/>
      <c r="D154" s="74"/>
      <c r="E154" s="83"/>
      <c r="F154" s="29" t="s">
        <v>32</v>
      </c>
      <c r="G154" s="41">
        <v>0</v>
      </c>
      <c r="H154" s="38">
        <v>0</v>
      </c>
      <c r="I154" s="38">
        <v>0</v>
      </c>
      <c r="J154" s="38">
        <v>0</v>
      </c>
      <c r="K154" s="38">
        <v>0</v>
      </c>
      <c r="L154" s="38">
        <v>0</v>
      </c>
      <c r="M154" s="38">
        <v>0</v>
      </c>
      <c r="N154" s="38">
        <v>0</v>
      </c>
      <c r="O154" s="38">
        <v>0</v>
      </c>
      <c r="P154" s="83"/>
      <c r="Q154" s="83"/>
      <c r="R154" s="83"/>
      <c r="S154" s="83"/>
      <c r="T154" s="83"/>
      <c r="U154" s="83"/>
      <c r="V154" s="83"/>
      <c r="W154" s="83"/>
      <c r="X154" s="106"/>
      <c r="Y154" s="83"/>
      <c r="Z154" s="94"/>
      <c r="AA154" s="68"/>
    </row>
    <row r="155" spans="1:27">
      <c r="A155" s="100"/>
      <c r="B155" s="81"/>
      <c r="C155" s="75"/>
      <c r="D155" s="75"/>
      <c r="E155" s="84"/>
      <c r="F155" s="29" t="s">
        <v>33</v>
      </c>
      <c r="G155" s="41">
        <v>0</v>
      </c>
      <c r="H155" s="38">
        <v>0</v>
      </c>
      <c r="I155" s="38">
        <v>0</v>
      </c>
      <c r="J155" s="38">
        <v>0</v>
      </c>
      <c r="K155" s="38">
        <v>0</v>
      </c>
      <c r="L155" s="38">
        <v>0</v>
      </c>
      <c r="M155" s="38">
        <v>0</v>
      </c>
      <c r="N155" s="38">
        <v>0</v>
      </c>
      <c r="O155" s="38">
        <v>0</v>
      </c>
      <c r="P155" s="84"/>
      <c r="Q155" s="84"/>
      <c r="R155" s="84"/>
      <c r="S155" s="84"/>
      <c r="T155" s="84"/>
      <c r="U155" s="84"/>
      <c r="V155" s="84"/>
      <c r="W155" s="84"/>
      <c r="X155" s="107"/>
      <c r="Y155" s="84"/>
      <c r="Z155" s="94"/>
      <c r="AA155" s="68"/>
    </row>
    <row r="156" spans="1:27" ht="42" customHeight="1">
      <c r="A156" s="98" t="s">
        <v>102</v>
      </c>
      <c r="B156" s="79" t="s">
        <v>103</v>
      </c>
      <c r="C156" s="73">
        <v>2020</v>
      </c>
      <c r="D156" s="73">
        <v>2027</v>
      </c>
      <c r="E156" s="82" t="s">
        <v>104</v>
      </c>
      <c r="F156" s="29" t="s">
        <v>22</v>
      </c>
      <c r="G156" s="41">
        <f>H156+I156+J156+K156+L156+M156</f>
        <v>0</v>
      </c>
      <c r="H156" s="38">
        <f t="shared" ref="H156:N156" si="42">H157+H158+H159+H160</f>
        <v>0</v>
      </c>
      <c r="I156" s="38">
        <f t="shared" si="42"/>
        <v>0</v>
      </c>
      <c r="J156" s="38">
        <f t="shared" si="42"/>
        <v>0</v>
      </c>
      <c r="K156" s="38">
        <v>0</v>
      </c>
      <c r="L156" s="38">
        <v>0</v>
      </c>
      <c r="M156" s="38">
        <f t="shared" si="42"/>
        <v>0</v>
      </c>
      <c r="N156" s="38">
        <f t="shared" si="42"/>
        <v>0</v>
      </c>
      <c r="O156" s="38">
        <v>0</v>
      </c>
      <c r="P156" s="82" t="s">
        <v>105</v>
      </c>
      <c r="Q156" s="82" t="s">
        <v>37</v>
      </c>
      <c r="R156" s="82"/>
      <c r="S156" s="82">
        <v>10</v>
      </c>
      <c r="T156" s="82">
        <v>11</v>
      </c>
      <c r="U156" s="82">
        <v>12</v>
      </c>
      <c r="V156" s="82">
        <v>13</v>
      </c>
      <c r="W156" s="82">
        <v>14</v>
      </c>
      <c r="X156" s="105">
        <v>15</v>
      </c>
      <c r="Y156" s="82">
        <v>15</v>
      </c>
      <c r="Z156" s="94">
        <v>15</v>
      </c>
      <c r="AA156" s="68"/>
    </row>
    <row r="157" spans="1:27" ht="42" customHeight="1">
      <c r="A157" s="99"/>
      <c r="B157" s="80"/>
      <c r="C157" s="74"/>
      <c r="D157" s="74"/>
      <c r="E157" s="83"/>
      <c r="F157" s="29" t="s">
        <v>30</v>
      </c>
      <c r="G157" s="41">
        <f>H157+I157+J157+K157+L157+M157</f>
        <v>0</v>
      </c>
      <c r="H157" s="38">
        <v>0</v>
      </c>
      <c r="I157" s="38">
        <v>0</v>
      </c>
      <c r="J157" s="38">
        <v>0</v>
      </c>
      <c r="K157" s="38">
        <v>0</v>
      </c>
      <c r="L157" s="38">
        <v>0</v>
      </c>
      <c r="M157" s="38">
        <v>0</v>
      </c>
      <c r="N157" s="38">
        <v>0</v>
      </c>
      <c r="O157" s="38">
        <v>0</v>
      </c>
      <c r="P157" s="83"/>
      <c r="Q157" s="83"/>
      <c r="R157" s="83"/>
      <c r="S157" s="83"/>
      <c r="T157" s="83"/>
      <c r="U157" s="83"/>
      <c r="V157" s="83"/>
      <c r="W157" s="83"/>
      <c r="X157" s="106"/>
      <c r="Y157" s="83"/>
      <c r="Z157" s="94"/>
      <c r="AA157" s="68"/>
    </row>
    <row r="158" spans="1:27" ht="42" customHeight="1">
      <c r="A158" s="99"/>
      <c r="B158" s="80"/>
      <c r="C158" s="74"/>
      <c r="D158" s="74"/>
      <c r="E158" s="83"/>
      <c r="F158" s="29" t="s">
        <v>38</v>
      </c>
      <c r="G158" s="41">
        <v>0</v>
      </c>
      <c r="H158" s="38">
        <v>0</v>
      </c>
      <c r="I158" s="38">
        <v>0</v>
      </c>
      <c r="J158" s="38">
        <v>0</v>
      </c>
      <c r="K158" s="38">
        <v>0</v>
      </c>
      <c r="L158" s="38">
        <v>0</v>
      </c>
      <c r="M158" s="38">
        <v>0</v>
      </c>
      <c r="N158" s="38">
        <v>0</v>
      </c>
      <c r="O158" s="38">
        <v>0</v>
      </c>
      <c r="P158" s="83"/>
      <c r="Q158" s="83"/>
      <c r="R158" s="83"/>
      <c r="S158" s="83"/>
      <c r="T158" s="83"/>
      <c r="U158" s="83"/>
      <c r="V158" s="83"/>
      <c r="W158" s="83"/>
      <c r="X158" s="106"/>
      <c r="Y158" s="83"/>
      <c r="Z158" s="94"/>
      <c r="AA158" s="68"/>
    </row>
    <row r="159" spans="1:27" ht="42" customHeight="1">
      <c r="A159" s="99"/>
      <c r="B159" s="80"/>
      <c r="C159" s="74"/>
      <c r="D159" s="74"/>
      <c r="E159" s="83"/>
      <c r="F159" s="29" t="s">
        <v>32</v>
      </c>
      <c r="G159" s="41">
        <v>0</v>
      </c>
      <c r="H159" s="38">
        <v>0</v>
      </c>
      <c r="I159" s="38">
        <v>0</v>
      </c>
      <c r="J159" s="38">
        <v>0</v>
      </c>
      <c r="K159" s="38">
        <v>0</v>
      </c>
      <c r="L159" s="38">
        <v>0</v>
      </c>
      <c r="M159" s="38">
        <v>0</v>
      </c>
      <c r="N159" s="38">
        <v>0</v>
      </c>
      <c r="O159" s="38">
        <v>0</v>
      </c>
      <c r="P159" s="83"/>
      <c r="Q159" s="83"/>
      <c r="R159" s="83"/>
      <c r="S159" s="83"/>
      <c r="T159" s="83"/>
      <c r="U159" s="83"/>
      <c r="V159" s="83"/>
      <c r="W159" s="83"/>
      <c r="X159" s="106"/>
      <c r="Y159" s="83"/>
      <c r="Z159" s="94"/>
      <c r="AA159" s="68"/>
    </row>
    <row r="160" spans="1:27" ht="42" customHeight="1">
      <c r="A160" s="100"/>
      <c r="B160" s="81"/>
      <c r="C160" s="75"/>
      <c r="D160" s="75"/>
      <c r="E160" s="84"/>
      <c r="F160" s="29" t="s">
        <v>33</v>
      </c>
      <c r="G160" s="41">
        <v>0</v>
      </c>
      <c r="H160" s="38">
        <v>0</v>
      </c>
      <c r="I160" s="38">
        <v>0</v>
      </c>
      <c r="J160" s="38">
        <v>0</v>
      </c>
      <c r="K160" s="38">
        <v>0</v>
      </c>
      <c r="L160" s="38">
        <v>0</v>
      </c>
      <c r="M160" s="38">
        <v>0</v>
      </c>
      <c r="N160" s="38">
        <v>0</v>
      </c>
      <c r="O160" s="38">
        <v>0</v>
      </c>
      <c r="P160" s="84"/>
      <c r="Q160" s="84"/>
      <c r="R160" s="84"/>
      <c r="S160" s="84"/>
      <c r="T160" s="84"/>
      <c r="U160" s="84"/>
      <c r="V160" s="84"/>
      <c r="W160" s="84"/>
      <c r="X160" s="107"/>
      <c r="Y160" s="84"/>
      <c r="Z160" s="94"/>
      <c r="AA160" s="68"/>
    </row>
    <row r="161" spans="1:27" ht="31.5">
      <c r="A161" s="98" t="s">
        <v>106</v>
      </c>
      <c r="B161" s="101" t="s">
        <v>107</v>
      </c>
      <c r="C161" s="73">
        <v>2020</v>
      </c>
      <c r="D161" s="73">
        <v>2027</v>
      </c>
      <c r="E161" s="82" t="s">
        <v>16</v>
      </c>
      <c r="F161" s="29" t="s">
        <v>22</v>
      </c>
      <c r="G161" s="35">
        <f>H161+I161+J161+K161+L161+M161+N161+O161</f>
        <v>147401315.63000003</v>
      </c>
      <c r="H161" s="33">
        <f t="shared" ref="H161:N161" si="43">H162+H163+H164+H165</f>
        <v>12666806.889999999</v>
      </c>
      <c r="I161" s="33">
        <f t="shared" si="43"/>
        <v>14371154.82</v>
      </c>
      <c r="J161" s="33">
        <f t="shared" si="43"/>
        <v>8551186.3399999999</v>
      </c>
      <c r="K161" s="33">
        <f t="shared" si="43"/>
        <v>11713151.579999998</v>
      </c>
      <c r="L161" s="33">
        <f>L162+L163</f>
        <v>65209425.630000003</v>
      </c>
      <c r="M161" s="33">
        <f t="shared" si="43"/>
        <v>11699398.210000001</v>
      </c>
      <c r="N161" s="33">
        <f t="shared" si="43"/>
        <v>11595096.08</v>
      </c>
      <c r="O161" s="33">
        <f>O162+O163+O164+O165</f>
        <v>11595096.08</v>
      </c>
      <c r="P161" s="11" t="s">
        <v>16</v>
      </c>
      <c r="Q161" s="11" t="s">
        <v>16</v>
      </c>
      <c r="R161" s="7" t="s">
        <v>16</v>
      </c>
      <c r="S161" s="7" t="s">
        <v>16</v>
      </c>
      <c r="T161" s="7" t="s">
        <v>16</v>
      </c>
      <c r="U161" s="7" t="s">
        <v>16</v>
      </c>
      <c r="V161" s="7" t="s">
        <v>16</v>
      </c>
      <c r="W161" s="7" t="s">
        <v>16</v>
      </c>
      <c r="X161" s="9" t="s">
        <v>16</v>
      </c>
      <c r="Y161" s="51" t="s">
        <v>16</v>
      </c>
      <c r="Z161" s="51" t="s">
        <v>16</v>
      </c>
      <c r="AA161" s="68"/>
    </row>
    <row r="162" spans="1:27">
      <c r="A162" s="99"/>
      <c r="B162" s="80"/>
      <c r="C162" s="74"/>
      <c r="D162" s="74"/>
      <c r="E162" s="83"/>
      <c r="F162" s="29" t="s">
        <v>48</v>
      </c>
      <c r="G162" s="35">
        <f>H162+I162+J162+K162+L162+M162+N162+O162</f>
        <v>94178597.629999995</v>
      </c>
      <c r="H162" s="33">
        <f>H77+H102+H147</f>
        <v>12666806.889999999</v>
      </c>
      <c r="I162" s="33">
        <f>I77+I102+I147</f>
        <v>14371154.82</v>
      </c>
      <c r="J162" s="33">
        <f>J72+J102+J142</f>
        <v>8511655.3399999999</v>
      </c>
      <c r="K162" s="33">
        <f>K77+K102</f>
        <v>11713151.579999998</v>
      </c>
      <c r="L162" s="33">
        <f>L72+L102</f>
        <v>12026238.630000001</v>
      </c>
      <c r="M162" s="33">
        <f>M77+M107+M147</f>
        <v>11699398.210000001</v>
      </c>
      <c r="N162" s="33">
        <f>N77+N107+N147</f>
        <v>11595096.08</v>
      </c>
      <c r="O162" s="33">
        <f>O77</f>
        <v>11595096.08</v>
      </c>
      <c r="P162" s="11" t="s">
        <v>16</v>
      </c>
      <c r="Q162" s="11" t="s">
        <v>16</v>
      </c>
      <c r="R162" s="7" t="s">
        <v>16</v>
      </c>
      <c r="S162" s="7" t="s">
        <v>16</v>
      </c>
      <c r="T162" s="7" t="s">
        <v>16</v>
      </c>
      <c r="U162" s="7" t="s">
        <v>16</v>
      </c>
      <c r="V162" s="7" t="s">
        <v>16</v>
      </c>
      <c r="W162" s="7" t="s">
        <v>16</v>
      </c>
      <c r="X162" s="9" t="s">
        <v>16</v>
      </c>
      <c r="Y162" s="51" t="s">
        <v>16</v>
      </c>
      <c r="Z162" s="51" t="s">
        <v>16</v>
      </c>
      <c r="AA162" s="68"/>
    </row>
    <row r="163" spans="1:27">
      <c r="A163" s="99"/>
      <c r="B163" s="80"/>
      <c r="C163" s="74"/>
      <c r="D163" s="74"/>
      <c r="E163" s="83"/>
      <c r="F163" s="29" t="s">
        <v>38</v>
      </c>
      <c r="G163" s="35">
        <f>H163+I163+J163+K163+L163+M163+N163+O163</f>
        <v>53222718</v>
      </c>
      <c r="H163" s="33">
        <f>H78+H103+H148</f>
        <v>0</v>
      </c>
      <c r="I163" s="33">
        <f>I78+I103+I148</f>
        <v>0</v>
      </c>
      <c r="J163" s="33">
        <f>J78+J103+J148</f>
        <v>39531</v>
      </c>
      <c r="K163" s="33">
        <f>K78+K103+K148</f>
        <v>0</v>
      </c>
      <c r="L163" s="33">
        <f>L73+L103</f>
        <v>53183187</v>
      </c>
      <c r="M163" s="33">
        <f>M78+M103+M148</f>
        <v>0</v>
      </c>
      <c r="N163" s="33">
        <f>N78+N103+N148</f>
        <v>0</v>
      </c>
      <c r="O163" s="33">
        <v>0</v>
      </c>
      <c r="P163" s="11" t="s">
        <v>16</v>
      </c>
      <c r="Q163" s="11" t="s">
        <v>16</v>
      </c>
      <c r="R163" s="7" t="s">
        <v>16</v>
      </c>
      <c r="S163" s="7" t="s">
        <v>16</v>
      </c>
      <c r="T163" s="7" t="s">
        <v>16</v>
      </c>
      <c r="U163" s="7" t="s">
        <v>16</v>
      </c>
      <c r="V163" s="7" t="s">
        <v>16</v>
      </c>
      <c r="W163" s="7" t="s">
        <v>16</v>
      </c>
      <c r="X163" s="9" t="s">
        <v>16</v>
      </c>
      <c r="Y163" s="51" t="s">
        <v>16</v>
      </c>
      <c r="Z163" s="51" t="s">
        <v>16</v>
      </c>
      <c r="AA163" s="68"/>
    </row>
    <row r="164" spans="1:27">
      <c r="A164" s="99"/>
      <c r="B164" s="80"/>
      <c r="C164" s="74"/>
      <c r="D164" s="74"/>
      <c r="E164" s="83"/>
      <c r="F164" s="29" t="s">
        <v>32</v>
      </c>
      <c r="G164" s="35">
        <v>0</v>
      </c>
      <c r="H164" s="33">
        <v>0</v>
      </c>
      <c r="I164" s="33">
        <v>0</v>
      </c>
      <c r="J164" s="33">
        <f>J74+J104+J144</f>
        <v>0</v>
      </c>
      <c r="K164" s="33">
        <v>0</v>
      </c>
      <c r="L164" s="33">
        <v>0</v>
      </c>
      <c r="M164" s="33">
        <v>0</v>
      </c>
      <c r="N164" s="33">
        <v>0</v>
      </c>
      <c r="O164" s="33">
        <v>0</v>
      </c>
      <c r="P164" s="11" t="s">
        <v>16</v>
      </c>
      <c r="Q164" s="11" t="s">
        <v>16</v>
      </c>
      <c r="R164" s="7" t="s">
        <v>16</v>
      </c>
      <c r="S164" s="7" t="s">
        <v>16</v>
      </c>
      <c r="T164" s="7" t="s">
        <v>16</v>
      </c>
      <c r="U164" s="7" t="s">
        <v>16</v>
      </c>
      <c r="V164" s="7" t="s">
        <v>16</v>
      </c>
      <c r="W164" s="7" t="s">
        <v>16</v>
      </c>
      <c r="X164" s="9" t="s">
        <v>16</v>
      </c>
      <c r="Y164" s="51" t="s">
        <v>16</v>
      </c>
      <c r="Z164" s="51" t="s">
        <v>16</v>
      </c>
      <c r="AA164" s="68"/>
    </row>
    <row r="165" spans="1:27">
      <c r="A165" s="100"/>
      <c r="B165" s="81"/>
      <c r="C165" s="75"/>
      <c r="D165" s="75"/>
      <c r="E165" s="84"/>
      <c r="F165" s="29" t="s">
        <v>33</v>
      </c>
      <c r="G165" s="35">
        <v>0</v>
      </c>
      <c r="H165" s="33">
        <v>0</v>
      </c>
      <c r="I165" s="33">
        <v>0</v>
      </c>
      <c r="J165" s="33">
        <f>J75+J105+J145</f>
        <v>0</v>
      </c>
      <c r="K165" s="33">
        <v>0</v>
      </c>
      <c r="L165" s="33">
        <v>0</v>
      </c>
      <c r="M165" s="33">
        <v>0</v>
      </c>
      <c r="N165" s="33">
        <v>0</v>
      </c>
      <c r="O165" s="33">
        <v>0</v>
      </c>
      <c r="P165" s="11" t="s">
        <v>16</v>
      </c>
      <c r="Q165" s="11" t="s">
        <v>16</v>
      </c>
      <c r="R165" s="7" t="s">
        <v>16</v>
      </c>
      <c r="S165" s="7" t="s">
        <v>16</v>
      </c>
      <c r="T165" s="7" t="s">
        <v>16</v>
      </c>
      <c r="U165" s="7" t="s">
        <v>16</v>
      </c>
      <c r="V165" s="7" t="s">
        <v>16</v>
      </c>
      <c r="W165" s="7" t="s">
        <v>16</v>
      </c>
      <c r="X165" s="9" t="s">
        <v>16</v>
      </c>
      <c r="Y165" s="51" t="s">
        <v>16</v>
      </c>
      <c r="Z165" s="51" t="s">
        <v>16</v>
      </c>
      <c r="AA165" s="68"/>
    </row>
    <row r="166" spans="1:27" ht="31.5">
      <c r="A166" s="98" t="s">
        <v>108</v>
      </c>
      <c r="B166" s="111" t="s">
        <v>109</v>
      </c>
      <c r="C166" s="72">
        <v>2020</v>
      </c>
      <c r="D166" s="73">
        <v>2027</v>
      </c>
      <c r="E166" s="82" t="s">
        <v>16</v>
      </c>
      <c r="F166" s="29" t="s">
        <v>22</v>
      </c>
      <c r="G166" s="35">
        <f t="shared" ref="G166:M166" si="44">G167+G168+G169+G170</f>
        <v>194521419.84999999</v>
      </c>
      <c r="H166" s="35">
        <f t="shared" si="44"/>
        <v>17004169.289999999</v>
      </c>
      <c r="I166" s="35">
        <f t="shared" si="44"/>
        <v>18558843.669999998</v>
      </c>
      <c r="J166" s="35">
        <f t="shared" si="44"/>
        <v>13190800.01</v>
      </c>
      <c r="K166" s="35">
        <f t="shared" si="44"/>
        <v>16922890.979999997</v>
      </c>
      <c r="L166" s="35">
        <f>L167+L168</f>
        <v>70705994.129999995</v>
      </c>
      <c r="M166" s="35">
        <f t="shared" si="44"/>
        <v>19305422.030000001</v>
      </c>
      <c r="N166" s="35">
        <f>N167+N168+N169+N170</f>
        <v>19747799.870000001</v>
      </c>
      <c r="O166" s="35">
        <f>O167</f>
        <v>19085499.870000001</v>
      </c>
      <c r="P166" s="82" t="s">
        <v>16</v>
      </c>
      <c r="Q166" s="82" t="s">
        <v>16</v>
      </c>
      <c r="R166" s="82" t="s">
        <v>16</v>
      </c>
      <c r="S166" s="82" t="s">
        <v>16</v>
      </c>
      <c r="T166" s="82" t="s">
        <v>16</v>
      </c>
      <c r="U166" s="82" t="s">
        <v>16</v>
      </c>
      <c r="V166" s="82" t="s">
        <v>16</v>
      </c>
      <c r="W166" s="82" t="s">
        <v>16</v>
      </c>
      <c r="X166" s="105" t="s">
        <v>16</v>
      </c>
      <c r="Y166" s="82" t="s">
        <v>16</v>
      </c>
      <c r="Z166" s="94" t="s">
        <v>16</v>
      </c>
    </row>
    <row r="167" spans="1:27">
      <c r="A167" s="99"/>
      <c r="B167" s="96"/>
      <c r="C167" s="72"/>
      <c r="D167" s="74"/>
      <c r="E167" s="83"/>
      <c r="F167" s="29" t="s">
        <v>48</v>
      </c>
      <c r="G167" s="35">
        <f>H167+I167+J167+K167+L167+M167+N167+O167</f>
        <v>132260705.53999999</v>
      </c>
      <c r="H167" s="46">
        <f t="shared" ref="H167:K169" si="45">H64+H162</f>
        <v>15818774.759999998</v>
      </c>
      <c r="I167" s="46">
        <f t="shared" si="45"/>
        <v>17471688.809999999</v>
      </c>
      <c r="J167" s="46">
        <f t="shared" si="45"/>
        <v>11780655.74</v>
      </c>
      <c r="K167" s="47">
        <f t="shared" si="45"/>
        <v>15628533.759999998</v>
      </c>
      <c r="L167" s="46">
        <f>L19+L162</f>
        <v>16123136.600000001</v>
      </c>
      <c r="M167" s="46">
        <f t="shared" ref="M167:N169" si="46">M64+M162</f>
        <v>17267116.130000003</v>
      </c>
      <c r="N167" s="46">
        <f t="shared" si="46"/>
        <v>19085299.870000001</v>
      </c>
      <c r="O167" s="46">
        <f>O19+O162</f>
        <v>19085499.870000001</v>
      </c>
      <c r="P167" s="83"/>
      <c r="Q167" s="83" t="s">
        <v>16</v>
      </c>
      <c r="R167" s="83" t="s">
        <v>16</v>
      </c>
      <c r="S167" s="83" t="s">
        <v>16</v>
      </c>
      <c r="T167" s="83" t="s">
        <v>16</v>
      </c>
      <c r="U167" s="83" t="s">
        <v>16</v>
      </c>
      <c r="V167" s="83" t="s">
        <v>16</v>
      </c>
      <c r="W167" s="83" t="s">
        <v>16</v>
      </c>
      <c r="X167" s="106" t="s">
        <v>16</v>
      </c>
      <c r="Y167" s="83"/>
      <c r="Z167" s="94"/>
    </row>
    <row r="168" spans="1:27">
      <c r="A168" s="99"/>
      <c r="B168" s="96"/>
      <c r="C168" s="72"/>
      <c r="D168" s="74"/>
      <c r="E168" s="83"/>
      <c r="F168" s="29" t="s">
        <v>38</v>
      </c>
      <c r="G168" s="35">
        <f>H168+I168+J168+K168+L168+M168+N168+O168</f>
        <v>62260714.310000002</v>
      </c>
      <c r="H168" s="46">
        <f t="shared" si="45"/>
        <v>1185394.53</v>
      </c>
      <c r="I168" s="46">
        <f t="shared" si="45"/>
        <v>1087154.8600000001</v>
      </c>
      <c r="J168" s="46">
        <f t="shared" si="45"/>
        <v>1410144.27</v>
      </c>
      <c r="K168" s="47">
        <f t="shared" si="45"/>
        <v>1294357.22</v>
      </c>
      <c r="L168" s="46">
        <f>L20+L163</f>
        <v>54582857.530000001</v>
      </c>
      <c r="M168" s="46">
        <f t="shared" si="46"/>
        <v>2038305.9</v>
      </c>
      <c r="N168" s="46">
        <f>N65+N163</f>
        <v>662500</v>
      </c>
      <c r="O168" s="46">
        <v>0</v>
      </c>
      <c r="P168" s="83"/>
      <c r="Q168" s="83" t="s">
        <v>16</v>
      </c>
      <c r="R168" s="83" t="s">
        <v>16</v>
      </c>
      <c r="S168" s="83" t="s">
        <v>16</v>
      </c>
      <c r="T168" s="83" t="s">
        <v>16</v>
      </c>
      <c r="U168" s="83" t="s">
        <v>16</v>
      </c>
      <c r="V168" s="83" t="s">
        <v>16</v>
      </c>
      <c r="W168" s="83" t="s">
        <v>16</v>
      </c>
      <c r="X168" s="106" t="s">
        <v>16</v>
      </c>
      <c r="Y168" s="83"/>
      <c r="Z168" s="94"/>
    </row>
    <row r="169" spans="1:27">
      <c r="A169" s="99"/>
      <c r="B169" s="96"/>
      <c r="C169" s="72"/>
      <c r="D169" s="74"/>
      <c r="E169" s="83"/>
      <c r="F169" s="29" t="s">
        <v>32</v>
      </c>
      <c r="G169" s="35">
        <f>H169+I169+J169+K169+L169+M169</f>
        <v>0</v>
      </c>
      <c r="H169" s="46">
        <f t="shared" si="45"/>
        <v>0</v>
      </c>
      <c r="I169" s="46">
        <f t="shared" si="45"/>
        <v>0</v>
      </c>
      <c r="J169" s="46">
        <f t="shared" si="45"/>
        <v>0</v>
      </c>
      <c r="K169" s="47">
        <f t="shared" si="45"/>
        <v>0</v>
      </c>
      <c r="L169" s="46">
        <f>L66+L164</f>
        <v>0</v>
      </c>
      <c r="M169" s="46">
        <f t="shared" si="46"/>
        <v>0</v>
      </c>
      <c r="N169" s="46">
        <f t="shared" si="46"/>
        <v>0</v>
      </c>
      <c r="O169" s="46">
        <v>0</v>
      </c>
      <c r="P169" s="83"/>
      <c r="Q169" s="83" t="s">
        <v>16</v>
      </c>
      <c r="R169" s="83" t="s">
        <v>16</v>
      </c>
      <c r="S169" s="83" t="s">
        <v>16</v>
      </c>
      <c r="T169" s="83" t="s">
        <v>16</v>
      </c>
      <c r="U169" s="83" t="s">
        <v>16</v>
      </c>
      <c r="V169" s="83" t="s">
        <v>16</v>
      </c>
      <c r="W169" s="83" t="s">
        <v>16</v>
      </c>
      <c r="X169" s="106" t="s">
        <v>16</v>
      </c>
      <c r="Y169" s="83"/>
      <c r="Z169" s="94"/>
    </row>
    <row r="170" spans="1:27">
      <c r="A170" s="100"/>
      <c r="B170" s="97"/>
      <c r="C170" s="72"/>
      <c r="D170" s="75"/>
      <c r="E170" s="84"/>
      <c r="F170" s="29" t="s">
        <v>33</v>
      </c>
      <c r="G170" s="35">
        <v>0</v>
      </c>
      <c r="H170" s="46">
        <v>0</v>
      </c>
      <c r="I170" s="46">
        <v>0</v>
      </c>
      <c r="J170" s="46">
        <v>0</v>
      </c>
      <c r="K170" s="47">
        <v>0</v>
      </c>
      <c r="L170" s="46">
        <v>0</v>
      </c>
      <c r="M170" s="46">
        <v>0</v>
      </c>
      <c r="N170" s="46">
        <v>0</v>
      </c>
      <c r="O170" s="46">
        <v>0</v>
      </c>
      <c r="P170" s="84"/>
      <c r="Q170" s="84" t="s">
        <v>16</v>
      </c>
      <c r="R170" s="84" t="s">
        <v>16</v>
      </c>
      <c r="S170" s="84" t="s">
        <v>16</v>
      </c>
      <c r="T170" s="84" t="s">
        <v>16</v>
      </c>
      <c r="U170" s="84" t="s">
        <v>16</v>
      </c>
      <c r="V170" s="84" t="s">
        <v>16</v>
      </c>
      <c r="W170" s="84" t="s">
        <v>16</v>
      </c>
      <c r="X170" s="107" t="s">
        <v>16</v>
      </c>
      <c r="Y170" s="84"/>
      <c r="Z170" s="94"/>
    </row>
    <row r="173" spans="1:27">
      <c r="A173" s="109"/>
      <c r="B173" s="109"/>
      <c r="C173" s="109"/>
      <c r="D173" s="109"/>
      <c r="E173" s="109"/>
      <c r="F173" s="109"/>
      <c r="G173" s="109"/>
    </row>
    <row r="176" spans="1:27" ht="18.75">
      <c r="A176" s="110" t="s">
        <v>110</v>
      </c>
      <c r="B176" s="110"/>
      <c r="C176" s="110"/>
      <c r="D176" s="110"/>
      <c r="E176" s="110"/>
    </row>
  </sheetData>
  <mergeCells count="533">
    <mergeCell ref="Z58:Z62"/>
    <mergeCell ref="C58:C62"/>
    <mergeCell ref="E58:E62"/>
    <mergeCell ref="R8:Z9"/>
    <mergeCell ref="S10:Z10"/>
    <mergeCell ref="A4:X7"/>
    <mergeCell ref="A8:B13"/>
    <mergeCell ref="C8:D8"/>
    <mergeCell ref="E8:E13"/>
    <mergeCell ref="P8:P13"/>
    <mergeCell ref="Q8:Q13"/>
    <mergeCell ref="C9:C13"/>
    <mergeCell ref="U11:U13"/>
    <mergeCell ref="V11:V13"/>
    <mergeCell ref="W11:W13"/>
    <mergeCell ref="X11:X13"/>
    <mergeCell ref="Y11:Y13"/>
    <mergeCell ref="F8:O8"/>
    <mergeCell ref="X18:X22"/>
    <mergeCell ref="Y18:Y22"/>
    <mergeCell ref="S18:S22"/>
    <mergeCell ref="T18:T22"/>
    <mergeCell ref="U18:U22"/>
    <mergeCell ref="V18:V22"/>
    <mergeCell ref="W18:W22"/>
    <mergeCell ref="A14:B14"/>
    <mergeCell ref="K11:K13"/>
    <mergeCell ref="L11:L13"/>
    <mergeCell ref="M11:M13"/>
    <mergeCell ref="N11:N13"/>
    <mergeCell ref="S11:S13"/>
    <mergeCell ref="T11:T13"/>
    <mergeCell ref="D9:D13"/>
    <mergeCell ref="F9:F13"/>
    <mergeCell ref="R10:R13"/>
    <mergeCell ref="G11:G13"/>
    <mergeCell ref="H11:H13"/>
    <mergeCell ref="I11:I13"/>
    <mergeCell ref="J11:J13"/>
    <mergeCell ref="G9:O9"/>
    <mergeCell ref="H10:O10"/>
    <mergeCell ref="O11:O13"/>
    <mergeCell ref="C23:C27"/>
    <mergeCell ref="D23:D27"/>
    <mergeCell ref="E23:E27"/>
    <mergeCell ref="P23:P27"/>
    <mergeCell ref="Q23:Q27"/>
    <mergeCell ref="R23:R27"/>
    <mergeCell ref="R18:R22"/>
    <mergeCell ref="A16:B16"/>
    <mergeCell ref="A17:B17"/>
    <mergeCell ref="A18:A22"/>
    <mergeCell ref="B18:B22"/>
    <mergeCell ref="C18:C22"/>
    <mergeCell ref="D18:D22"/>
    <mergeCell ref="E18:E22"/>
    <mergeCell ref="P18:P22"/>
    <mergeCell ref="Q18:Q22"/>
    <mergeCell ref="T28:T32"/>
    <mergeCell ref="U28:U32"/>
    <mergeCell ref="V28:V32"/>
    <mergeCell ref="W28:W32"/>
    <mergeCell ref="X28:X32"/>
    <mergeCell ref="Y28:Y32"/>
    <mergeCell ref="Y23:Y27"/>
    <mergeCell ref="A28:A32"/>
    <mergeCell ref="B28:B32"/>
    <mergeCell ref="C28:C32"/>
    <mergeCell ref="D28:D32"/>
    <mergeCell ref="E28:E32"/>
    <mergeCell ref="P28:P32"/>
    <mergeCell ref="Q28:Q32"/>
    <mergeCell ref="R28:R32"/>
    <mergeCell ref="S28:S32"/>
    <mergeCell ref="S23:S27"/>
    <mergeCell ref="T23:T27"/>
    <mergeCell ref="U23:U27"/>
    <mergeCell ref="V23:V27"/>
    <mergeCell ref="W23:W27"/>
    <mergeCell ref="X23:X27"/>
    <mergeCell ref="A23:A27"/>
    <mergeCell ref="B23:B27"/>
    <mergeCell ref="W33:W37"/>
    <mergeCell ref="X33:X37"/>
    <mergeCell ref="Y33:Y37"/>
    <mergeCell ref="A38:A42"/>
    <mergeCell ref="B38:B42"/>
    <mergeCell ref="C38:C42"/>
    <mergeCell ref="D38:D42"/>
    <mergeCell ref="E38:E42"/>
    <mergeCell ref="P38:P42"/>
    <mergeCell ref="Q38:Q42"/>
    <mergeCell ref="Q33:Q37"/>
    <mergeCell ref="R33:R37"/>
    <mergeCell ref="S33:S37"/>
    <mergeCell ref="T33:T37"/>
    <mergeCell ref="U33:U37"/>
    <mergeCell ref="V33:V37"/>
    <mergeCell ref="A33:A37"/>
    <mergeCell ref="B33:B37"/>
    <mergeCell ref="C33:C37"/>
    <mergeCell ref="D33:D37"/>
    <mergeCell ref="E33:E37"/>
    <mergeCell ref="P33:P37"/>
    <mergeCell ref="X38:X42"/>
    <mergeCell ref="Y38:Y42"/>
    <mergeCell ref="AA43:AA47"/>
    <mergeCell ref="AB43:AB47"/>
    <mergeCell ref="AC43:AC47"/>
    <mergeCell ref="AC48:AC52"/>
    <mergeCell ref="D48:D52"/>
    <mergeCell ref="E48:E52"/>
    <mergeCell ref="R48:R52"/>
    <mergeCell ref="S48:S52"/>
    <mergeCell ref="T48:T52"/>
    <mergeCell ref="U48:U52"/>
    <mergeCell ref="D43:D47"/>
    <mergeCell ref="E43:E47"/>
    <mergeCell ref="P43:P47"/>
    <mergeCell ref="Q43:Q47"/>
    <mergeCell ref="R43:R47"/>
    <mergeCell ref="Y48:Y52"/>
    <mergeCell ref="AA48:AA52"/>
    <mergeCell ref="AB48:AB52"/>
    <mergeCell ref="P48:P52"/>
    <mergeCell ref="Q48:Q52"/>
    <mergeCell ref="X43:X47"/>
    <mergeCell ref="X48:X52"/>
    <mergeCell ref="AF43:AF47"/>
    <mergeCell ref="AG43:AG47"/>
    <mergeCell ref="AH43:AH47"/>
    <mergeCell ref="AI43:AI47"/>
    <mergeCell ref="AJ43:AJ47"/>
    <mergeCell ref="AD43:AD47"/>
    <mergeCell ref="AE43:AE47"/>
    <mergeCell ref="AI48:AI52"/>
    <mergeCell ref="AJ48:AJ52"/>
    <mergeCell ref="AD48:AD52"/>
    <mergeCell ref="AE48:AE52"/>
    <mergeCell ref="AF48:AF52"/>
    <mergeCell ref="AG48:AG52"/>
    <mergeCell ref="AH48:AH52"/>
    <mergeCell ref="Y53:Y57"/>
    <mergeCell ref="S53:S57"/>
    <mergeCell ref="T53:T57"/>
    <mergeCell ref="U53:U57"/>
    <mergeCell ref="V53:V57"/>
    <mergeCell ref="W53:W57"/>
    <mergeCell ref="X53:X57"/>
    <mergeCell ref="Z53:Z57"/>
    <mergeCell ref="A53:A57"/>
    <mergeCell ref="B53:B57"/>
    <mergeCell ref="C53:C57"/>
    <mergeCell ref="D53:D57"/>
    <mergeCell ref="E53:E57"/>
    <mergeCell ref="P53:P57"/>
    <mergeCell ref="Q53:Q57"/>
    <mergeCell ref="R53:R57"/>
    <mergeCell ref="V58:V62"/>
    <mergeCell ref="W58:W62"/>
    <mergeCell ref="X58:X62"/>
    <mergeCell ref="A63:A67"/>
    <mergeCell ref="B63:B67"/>
    <mergeCell ref="C63:C67"/>
    <mergeCell ref="D63:D67"/>
    <mergeCell ref="E63:E67"/>
    <mergeCell ref="P63:P67"/>
    <mergeCell ref="Q63:Q67"/>
    <mergeCell ref="R63:R67"/>
    <mergeCell ref="S63:S67"/>
    <mergeCell ref="Y71:Y75"/>
    <mergeCell ref="S71:S75"/>
    <mergeCell ref="T71:T75"/>
    <mergeCell ref="U71:U75"/>
    <mergeCell ref="V71:V75"/>
    <mergeCell ref="W71:W75"/>
    <mergeCell ref="T63:T67"/>
    <mergeCell ref="U63:U67"/>
    <mergeCell ref="V63:V67"/>
    <mergeCell ref="W63:W67"/>
    <mergeCell ref="X63:X67"/>
    <mergeCell ref="Y63:Y67"/>
    <mergeCell ref="X71:X75"/>
    <mergeCell ref="C76:C80"/>
    <mergeCell ref="D76:D80"/>
    <mergeCell ref="E76:E80"/>
    <mergeCell ref="P76:P80"/>
    <mergeCell ref="Q76:Q80"/>
    <mergeCell ref="R76:R80"/>
    <mergeCell ref="R71:R75"/>
    <mergeCell ref="A69:B69"/>
    <mergeCell ref="A70:B70"/>
    <mergeCell ref="A71:A75"/>
    <mergeCell ref="B71:B75"/>
    <mergeCell ref="C71:C75"/>
    <mergeCell ref="D71:D75"/>
    <mergeCell ref="E71:E75"/>
    <mergeCell ref="P71:P75"/>
    <mergeCell ref="Q71:Q75"/>
    <mergeCell ref="T81:T85"/>
    <mergeCell ref="U81:U85"/>
    <mergeCell ref="V81:V85"/>
    <mergeCell ref="W81:W85"/>
    <mergeCell ref="X81:X85"/>
    <mergeCell ref="Y81:Y85"/>
    <mergeCell ref="Y76:Y80"/>
    <mergeCell ref="A81:A85"/>
    <mergeCell ref="B81:B85"/>
    <mergeCell ref="C81:C85"/>
    <mergeCell ref="D81:D85"/>
    <mergeCell ref="E81:E85"/>
    <mergeCell ref="P81:P85"/>
    <mergeCell ref="Q81:Q85"/>
    <mergeCell ref="R81:R85"/>
    <mergeCell ref="S81:S85"/>
    <mergeCell ref="S76:S80"/>
    <mergeCell ref="T76:T80"/>
    <mergeCell ref="U76:U80"/>
    <mergeCell ref="V76:V80"/>
    <mergeCell ref="W76:W80"/>
    <mergeCell ref="X76:X80"/>
    <mergeCell ref="A76:A80"/>
    <mergeCell ref="B76:B80"/>
    <mergeCell ref="W86:W90"/>
    <mergeCell ref="X86:X90"/>
    <mergeCell ref="Y86:Y90"/>
    <mergeCell ref="T86:T90"/>
    <mergeCell ref="U86:U90"/>
    <mergeCell ref="V86:V90"/>
    <mergeCell ref="A91:A95"/>
    <mergeCell ref="B91:B95"/>
    <mergeCell ref="E91:E95"/>
    <mergeCell ref="P91:P95"/>
    <mergeCell ref="Q91:Q95"/>
    <mergeCell ref="R91:R95"/>
    <mergeCell ref="S91:S95"/>
    <mergeCell ref="Q86:Q90"/>
    <mergeCell ref="R86:R90"/>
    <mergeCell ref="S86:S90"/>
    <mergeCell ref="A86:A90"/>
    <mergeCell ref="B86:B90"/>
    <mergeCell ref="C86:C90"/>
    <mergeCell ref="D86:D90"/>
    <mergeCell ref="E86:E90"/>
    <mergeCell ref="P86:P90"/>
    <mergeCell ref="D101:D105"/>
    <mergeCell ref="E101:E105"/>
    <mergeCell ref="P101:P105"/>
    <mergeCell ref="X106:X110"/>
    <mergeCell ref="Y106:Y110"/>
    <mergeCell ref="T91:T95"/>
    <mergeCell ref="U91:U95"/>
    <mergeCell ref="V91:V95"/>
    <mergeCell ref="W91:W95"/>
    <mergeCell ref="X91:X95"/>
    <mergeCell ref="Y91:Y95"/>
    <mergeCell ref="V96:V100"/>
    <mergeCell ref="W96:W100"/>
    <mergeCell ref="X96:X100"/>
    <mergeCell ref="Y96:Y100"/>
    <mergeCell ref="T111:T115"/>
    <mergeCell ref="U111:U115"/>
    <mergeCell ref="V111:V115"/>
    <mergeCell ref="W111:W115"/>
    <mergeCell ref="Z111:Z115"/>
    <mergeCell ref="W101:W105"/>
    <mergeCell ref="X101:X105"/>
    <mergeCell ref="Y101:Y105"/>
    <mergeCell ref="A106:A110"/>
    <mergeCell ref="B106:B110"/>
    <mergeCell ref="C106:C110"/>
    <mergeCell ref="D106:D110"/>
    <mergeCell ref="E106:E110"/>
    <mergeCell ref="P106:P110"/>
    <mergeCell ref="Q106:Q110"/>
    <mergeCell ref="Q101:Q105"/>
    <mergeCell ref="R101:R105"/>
    <mergeCell ref="S101:S105"/>
    <mergeCell ref="T101:T105"/>
    <mergeCell ref="U101:U105"/>
    <mergeCell ref="V101:V105"/>
    <mergeCell ref="A101:A105"/>
    <mergeCell ref="B101:B105"/>
    <mergeCell ref="C101:C105"/>
    <mergeCell ref="C116:C120"/>
    <mergeCell ref="D116:D120"/>
    <mergeCell ref="E116:E120"/>
    <mergeCell ref="P116:P120"/>
    <mergeCell ref="Q116:Q120"/>
    <mergeCell ref="R116:R120"/>
    <mergeCell ref="R111:R115"/>
    <mergeCell ref="AA106:AA108"/>
    <mergeCell ref="A111:A115"/>
    <mergeCell ref="B111:B115"/>
    <mergeCell ref="C111:C115"/>
    <mergeCell ref="D111:D115"/>
    <mergeCell ref="E111:E115"/>
    <mergeCell ref="P111:P115"/>
    <mergeCell ref="Q111:Q115"/>
    <mergeCell ref="R106:R110"/>
    <mergeCell ref="S106:S110"/>
    <mergeCell ref="T106:T110"/>
    <mergeCell ref="U106:U110"/>
    <mergeCell ref="V106:V110"/>
    <mergeCell ref="W106:W110"/>
    <mergeCell ref="X111:X115"/>
    <mergeCell ref="Y111:Y115"/>
    <mergeCell ref="S111:S115"/>
    <mergeCell ref="T121:T125"/>
    <mergeCell ref="U121:U125"/>
    <mergeCell ref="V121:V125"/>
    <mergeCell ref="W121:W125"/>
    <mergeCell ref="X121:X125"/>
    <mergeCell ref="Y121:Y125"/>
    <mergeCell ref="Y116:Y120"/>
    <mergeCell ref="A121:A125"/>
    <mergeCell ref="B121:B125"/>
    <mergeCell ref="C121:C125"/>
    <mergeCell ref="D121:D125"/>
    <mergeCell ref="E121:E125"/>
    <mergeCell ref="P121:P125"/>
    <mergeCell ref="Q121:Q125"/>
    <mergeCell ref="R121:R125"/>
    <mergeCell ref="S121:S125"/>
    <mergeCell ref="S116:S120"/>
    <mergeCell ref="T116:T120"/>
    <mergeCell ref="U116:U120"/>
    <mergeCell ref="V116:V120"/>
    <mergeCell ref="W116:W120"/>
    <mergeCell ref="X116:X120"/>
    <mergeCell ref="A116:A120"/>
    <mergeCell ref="B116:B120"/>
    <mergeCell ref="U126:U130"/>
    <mergeCell ref="V126:V130"/>
    <mergeCell ref="W126:W130"/>
    <mergeCell ref="X126:X130"/>
    <mergeCell ref="Y126:Y130"/>
    <mergeCell ref="A127:A135"/>
    <mergeCell ref="Q131:Q135"/>
    <mergeCell ref="R131:R135"/>
    <mergeCell ref="S131:S135"/>
    <mergeCell ref="T131:T135"/>
    <mergeCell ref="N126:N131"/>
    <mergeCell ref="P126:P135"/>
    <mergeCell ref="Q126:Q130"/>
    <mergeCell ref="R126:R130"/>
    <mergeCell ref="S126:S130"/>
    <mergeCell ref="T126:T130"/>
    <mergeCell ref="H126:H131"/>
    <mergeCell ref="I126:I131"/>
    <mergeCell ref="J126:J131"/>
    <mergeCell ref="K126:K131"/>
    <mergeCell ref="L126:L131"/>
    <mergeCell ref="M126:M131"/>
    <mergeCell ref="B126:B135"/>
    <mergeCell ref="C126:C135"/>
    <mergeCell ref="P136:P140"/>
    <mergeCell ref="Q136:Q140"/>
    <mergeCell ref="R136:R140"/>
    <mergeCell ref="U131:U135"/>
    <mergeCell ref="V131:V135"/>
    <mergeCell ref="W131:W135"/>
    <mergeCell ref="X131:X135"/>
    <mergeCell ref="Y131:Y135"/>
    <mergeCell ref="A136:A140"/>
    <mergeCell ref="B136:B140"/>
    <mergeCell ref="C136:C140"/>
    <mergeCell ref="D136:D140"/>
    <mergeCell ref="E136:E140"/>
    <mergeCell ref="D126:D135"/>
    <mergeCell ref="E126:E135"/>
    <mergeCell ref="F126:F131"/>
    <mergeCell ref="G126:G131"/>
    <mergeCell ref="V136:V140"/>
    <mergeCell ref="W136:W140"/>
    <mergeCell ref="X136:X140"/>
    <mergeCell ref="Y136:Y140"/>
    <mergeCell ref="S136:S140"/>
    <mergeCell ref="T136:T140"/>
    <mergeCell ref="U136:U140"/>
    <mergeCell ref="Y141:Y145"/>
    <mergeCell ref="A146:A150"/>
    <mergeCell ref="B146:B150"/>
    <mergeCell ref="C146:C150"/>
    <mergeCell ref="D146:D150"/>
    <mergeCell ref="E146:E150"/>
    <mergeCell ref="P146:P150"/>
    <mergeCell ref="Q146:Q150"/>
    <mergeCell ref="Q141:Q145"/>
    <mergeCell ref="R141:R145"/>
    <mergeCell ref="S141:S145"/>
    <mergeCell ref="T141:T145"/>
    <mergeCell ref="U141:U145"/>
    <mergeCell ref="V141:V145"/>
    <mergeCell ref="X146:X150"/>
    <mergeCell ref="Y146:Y150"/>
    <mergeCell ref="S146:S150"/>
    <mergeCell ref="T146:T150"/>
    <mergeCell ref="U146:U150"/>
    <mergeCell ref="V146:V150"/>
    <mergeCell ref="W146:W150"/>
    <mergeCell ref="A141:A145"/>
    <mergeCell ref="B141:B145"/>
    <mergeCell ref="C141:C145"/>
    <mergeCell ref="C151:C155"/>
    <mergeCell ref="D151:D155"/>
    <mergeCell ref="E151:E155"/>
    <mergeCell ref="P151:P155"/>
    <mergeCell ref="Q151:Q155"/>
    <mergeCell ref="R151:R155"/>
    <mergeCell ref="R146:R150"/>
    <mergeCell ref="W141:W145"/>
    <mergeCell ref="X141:X145"/>
    <mergeCell ref="D141:D145"/>
    <mergeCell ref="E141:E145"/>
    <mergeCell ref="P141:P145"/>
    <mergeCell ref="T156:T160"/>
    <mergeCell ref="U156:U160"/>
    <mergeCell ref="V156:V160"/>
    <mergeCell ref="W156:W160"/>
    <mergeCell ref="X156:X160"/>
    <mergeCell ref="Y156:Y160"/>
    <mergeCell ref="Y151:Y155"/>
    <mergeCell ref="A156:A160"/>
    <mergeCell ref="B156:B160"/>
    <mergeCell ref="C156:C160"/>
    <mergeCell ref="D156:D160"/>
    <mergeCell ref="E156:E160"/>
    <mergeCell ref="P156:P160"/>
    <mergeCell ref="Q156:Q160"/>
    <mergeCell ref="R156:R160"/>
    <mergeCell ref="S156:S160"/>
    <mergeCell ref="S151:S155"/>
    <mergeCell ref="T151:T155"/>
    <mergeCell ref="U151:U155"/>
    <mergeCell ref="V151:V155"/>
    <mergeCell ref="W151:W155"/>
    <mergeCell ref="X151:X155"/>
    <mergeCell ref="A151:A155"/>
    <mergeCell ref="B151:B155"/>
    <mergeCell ref="A161:A165"/>
    <mergeCell ref="B161:B165"/>
    <mergeCell ref="C161:C165"/>
    <mergeCell ref="D161:D165"/>
    <mergeCell ref="E161:E165"/>
    <mergeCell ref="A166:A170"/>
    <mergeCell ref="B166:B170"/>
    <mergeCell ref="C166:C170"/>
    <mergeCell ref="D166:D170"/>
    <mergeCell ref="E166:E170"/>
    <mergeCell ref="Y166:Y170"/>
    <mergeCell ref="A173:G173"/>
    <mergeCell ref="A176:E176"/>
    <mergeCell ref="P166:P170"/>
    <mergeCell ref="Q166:Q170"/>
    <mergeCell ref="R166:R170"/>
    <mergeCell ref="S166:S170"/>
    <mergeCell ref="T166:T170"/>
    <mergeCell ref="U166:U170"/>
    <mergeCell ref="S38:S42"/>
    <mergeCell ref="T38:T42"/>
    <mergeCell ref="U38:U42"/>
    <mergeCell ref="V38:V42"/>
    <mergeCell ref="W38:W42"/>
    <mergeCell ref="A48:A52"/>
    <mergeCell ref="B48:B52"/>
    <mergeCell ref="C48:C52"/>
    <mergeCell ref="V48:V52"/>
    <mergeCell ref="W48:W52"/>
    <mergeCell ref="A43:A47"/>
    <mergeCell ref="B43:B47"/>
    <mergeCell ref="C43:C47"/>
    <mergeCell ref="R38:R42"/>
    <mergeCell ref="Z166:Z170"/>
    <mergeCell ref="A58:A62"/>
    <mergeCell ref="B58:B62"/>
    <mergeCell ref="Z116:Z120"/>
    <mergeCell ref="Z121:Z125"/>
    <mergeCell ref="Z126:Z130"/>
    <mergeCell ref="Z131:Z135"/>
    <mergeCell ref="Z136:Z140"/>
    <mergeCell ref="Z141:Z145"/>
    <mergeCell ref="Z146:Z150"/>
    <mergeCell ref="Z151:Z155"/>
    <mergeCell ref="Z156:Z160"/>
    <mergeCell ref="Z63:Z67"/>
    <mergeCell ref="A68:Z68"/>
    <mergeCell ref="Z71:Z75"/>
    <mergeCell ref="Z76:Z80"/>
    <mergeCell ref="Z81:Z85"/>
    <mergeCell ref="Z86:Z90"/>
    <mergeCell ref="Z91:Z95"/>
    <mergeCell ref="Z101:Z105"/>
    <mergeCell ref="Z106:Z110"/>
    <mergeCell ref="V166:V170"/>
    <mergeCell ref="W166:W170"/>
    <mergeCell ref="X166:X170"/>
    <mergeCell ref="Y58:Y62"/>
    <mergeCell ref="R1:Z3"/>
    <mergeCell ref="O126:O131"/>
    <mergeCell ref="P58:P62"/>
    <mergeCell ref="Q58:Q62"/>
    <mergeCell ref="R58:R62"/>
    <mergeCell ref="S58:S62"/>
    <mergeCell ref="T58:T62"/>
    <mergeCell ref="U58:U62"/>
    <mergeCell ref="Z11:Z13"/>
    <mergeCell ref="A15:Z15"/>
    <mergeCell ref="Z18:Z22"/>
    <mergeCell ref="Z23:Z27"/>
    <mergeCell ref="Z28:Z32"/>
    <mergeCell ref="Z33:Z37"/>
    <mergeCell ref="Z38:Z42"/>
    <mergeCell ref="Z43:Z47"/>
    <mergeCell ref="Z48:Z52"/>
    <mergeCell ref="Y43:Y47"/>
    <mergeCell ref="S43:S47"/>
    <mergeCell ref="T43:T47"/>
    <mergeCell ref="U43:U47"/>
    <mergeCell ref="V43:V47"/>
    <mergeCell ref="W43:W47"/>
    <mergeCell ref="Z96:Z100"/>
    <mergeCell ref="C96:C100"/>
    <mergeCell ref="D96:D100"/>
    <mergeCell ref="A96:A100"/>
    <mergeCell ref="B96:B100"/>
    <mergeCell ref="E96:E100"/>
    <mergeCell ref="P96:P100"/>
    <mergeCell ref="Q96:Q100"/>
    <mergeCell ref="R96:R100"/>
    <mergeCell ref="S96:S100"/>
    <mergeCell ref="T96:T100"/>
    <mergeCell ref="U96:U100"/>
  </mergeCells>
  <pageMargins left="0.70866141732283472" right="0.21" top="0.74803149606299213" bottom="0.74803149606299213" header="0.31496062992125984" footer="0.31496062992125984"/>
  <pageSetup paperSize="9" scale="26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2025-04-17T10:51:42Z</dcterms:modified>
</cp:coreProperties>
</file>