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32760" yWindow="32760" windowWidth="15600" windowHeight="10065" tabRatio="498"/>
  </bookViews>
  <sheets>
    <sheet name="моя" sheetId="4" r:id="rId1"/>
  </sheets>
  <calcPr calcId="977461"/>
</workbook>
</file>

<file path=xl/calcChain.xml><?xml version="1.0" encoding="utf-8"?>
<calcChain xmlns="http://schemas.openxmlformats.org/spreadsheetml/2006/main">
  <c r="M190" i="4"/>
  <c r="N190"/>
  <c r="M191"/>
  <c r="N191"/>
  <c r="M192"/>
  <c r="N192"/>
  <c r="M193"/>
  <c r="N193"/>
  <c r="M194"/>
  <c r="N194"/>
  <c r="L190"/>
  <c r="L192"/>
  <c r="L193"/>
  <c r="L194"/>
  <c r="L191"/>
  <c r="Q100"/>
  <c r="G209"/>
  <c r="G208"/>
  <c r="G207"/>
  <c r="G206"/>
  <c r="G205"/>
  <c r="N205"/>
  <c r="M205"/>
  <c r="L205"/>
  <c r="K205"/>
  <c r="J205"/>
  <c r="I205"/>
  <c r="H205"/>
  <c r="L186"/>
  <c r="L187"/>
  <c r="G214"/>
  <c r="G213"/>
  <c r="G212"/>
  <c r="G211"/>
  <c r="N210"/>
  <c r="M210"/>
  <c r="L210"/>
  <c r="K210"/>
  <c r="J210"/>
  <c r="I210"/>
  <c r="H210"/>
  <c r="L92"/>
  <c r="L91"/>
  <c r="L86"/>
  <c r="G235"/>
  <c r="G234"/>
  <c r="G233"/>
  <c r="G232"/>
  <c r="G231"/>
  <c r="G204"/>
  <c r="G203"/>
  <c r="G202"/>
  <c r="G201"/>
  <c r="G199"/>
  <c r="G198"/>
  <c r="G195"/>
  <c r="G197"/>
  <c r="G196"/>
  <c r="G189"/>
  <c r="G188"/>
  <c r="G184"/>
  <c r="G183"/>
  <c r="G180"/>
  <c r="G182"/>
  <c r="G181"/>
  <c r="G179"/>
  <c r="G178"/>
  <c r="G173"/>
  <c r="G174"/>
  <c r="G167"/>
  <c r="G168"/>
  <c r="G169"/>
  <c r="G166"/>
  <c r="G162"/>
  <c r="G163"/>
  <c r="G164"/>
  <c r="G161"/>
  <c r="G157"/>
  <c r="G158"/>
  <c r="G159"/>
  <c r="G156"/>
  <c r="G155"/>
  <c r="G147"/>
  <c r="G148"/>
  <c r="G149"/>
  <c r="G146"/>
  <c r="G132"/>
  <c r="G133"/>
  <c r="G134"/>
  <c r="G131"/>
  <c r="G127"/>
  <c r="G128"/>
  <c r="G129"/>
  <c r="G126"/>
  <c r="G125"/>
  <c r="G122"/>
  <c r="G123"/>
  <c r="G124"/>
  <c r="G121"/>
  <c r="G117"/>
  <c r="G118"/>
  <c r="G119"/>
  <c r="G116"/>
  <c r="G115"/>
  <c r="G102"/>
  <c r="G103"/>
  <c r="G104"/>
  <c r="G101"/>
  <c r="G100"/>
  <c r="G97"/>
  <c r="G98"/>
  <c r="G99"/>
  <c r="G96"/>
  <c r="G84"/>
  <c r="G83"/>
  <c r="G80"/>
  <c r="G82"/>
  <c r="G81"/>
  <c r="G79"/>
  <c r="G78"/>
  <c r="G77"/>
  <c r="G76"/>
  <c r="G75"/>
  <c r="G74"/>
  <c r="G73"/>
  <c r="G72"/>
  <c r="G71"/>
  <c r="G67"/>
  <c r="G68"/>
  <c r="G65"/>
  <c r="G69"/>
  <c r="G66"/>
  <c r="G62"/>
  <c r="G63"/>
  <c r="G64"/>
  <c r="G61"/>
  <c r="G60"/>
  <c r="G47"/>
  <c r="G48"/>
  <c r="G49"/>
  <c r="G46"/>
  <c r="G42"/>
  <c r="G43"/>
  <c r="G40"/>
  <c r="G44"/>
  <c r="G41"/>
  <c r="G38"/>
  <c r="G39"/>
  <c r="G32"/>
  <c r="G33"/>
  <c r="G30"/>
  <c r="G34"/>
  <c r="G31"/>
  <c r="G27"/>
  <c r="G28"/>
  <c r="G29"/>
  <c r="G26"/>
  <c r="G25"/>
  <c r="N56"/>
  <c r="N51"/>
  <c r="M231"/>
  <c r="M230"/>
  <c r="M225"/>
  <c r="M240"/>
  <c r="M229"/>
  <c r="M224"/>
  <c r="M239"/>
  <c r="M228"/>
  <c r="M223"/>
  <c r="M221"/>
  <c r="M238"/>
  <c r="M236"/>
  <c r="M227"/>
  <c r="M222"/>
  <c r="M200"/>
  <c r="M195"/>
  <c r="M187"/>
  <c r="M186"/>
  <c r="M180"/>
  <c r="M177"/>
  <c r="M172"/>
  <c r="M176"/>
  <c r="G176"/>
  <c r="G175"/>
  <c r="M165"/>
  <c r="M160"/>
  <c r="M155"/>
  <c r="M150"/>
  <c r="M145"/>
  <c r="M144"/>
  <c r="M143"/>
  <c r="M138"/>
  <c r="M142"/>
  <c r="M141"/>
  <c r="M136"/>
  <c r="M130"/>
  <c r="M125"/>
  <c r="M120"/>
  <c r="M115"/>
  <c r="M114"/>
  <c r="M109"/>
  <c r="M113"/>
  <c r="M108"/>
  <c r="M112"/>
  <c r="M111"/>
  <c r="M106"/>
  <c r="M105"/>
  <c r="M100"/>
  <c r="M95"/>
  <c r="M94"/>
  <c r="M89"/>
  <c r="M93"/>
  <c r="M88"/>
  <c r="M92"/>
  <c r="M91"/>
  <c r="M90"/>
  <c r="M86"/>
  <c r="M85"/>
  <c r="M80"/>
  <c r="M75"/>
  <c r="M70"/>
  <c r="M65"/>
  <c r="M60"/>
  <c r="M59"/>
  <c r="M54"/>
  <c r="M58"/>
  <c r="M53"/>
  <c r="M57"/>
  <c r="M52"/>
  <c r="M56"/>
  <c r="M55"/>
  <c r="M51"/>
  <c r="M50"/>
  <c r="M45"/>
  <c r="M40"/>
  <c r="M35"/>
  <c r="M30"/>
  <c r="M25"/>
  <c r="M24"/>
  <c r="M19"/>
  <c r="M23"/>
  <c r="M18"/>
  <c r="M22"/>
  <c r="M17"/>
  <c r="M21"/>
  <c r="M16"/>
  <c r="N231"/>
  <c r="L231"/>
  <c r="K231"/>
  <c r="J231"/>
  <c r="I231"/>
  <c r="H231"/>
  <c r="J194"/>
  <c r="I194"/>
  <c r="H194"/>
  <c r="J193"/>
  <c r="I193"/>
  <c r="H193"/>
  <c r="J192"/>
  <c r="J187"/>
  <c r="J185"/>
  <c r="I192"/>
  <c r="I187"/>
  <c r="H192"/>
  <c r="J191"/>
  <c r="J186"/>
  <c r="I191"/>
  <c r="I186"/>
  <c r="H191"/>
  <c r="G194"/>
  <c r="N187"/>
  <c r="N186"/>
  <c r="N185"/>
  <c r="K191"/>
  <c r="K192"/>
  <c r="K187"/>
  <c r="K193"/>
  <c r="K194"/>
  <c r="N195"/>
  <c r="L195"/>
  <c r="K195"/>
  <c r="J195"/>
  <c r="I195"/>
  <c r="I190"/>
  <c r="H195"/>
  <c r="N200"/>
  <c r="L200"/>
  <c r="K200"/>
  <c r="K190"/>
  <c r="J200"/>
  <c r="I200"/>
  <c r="H200"/>
  <c r="H185"/>
  <c r="J37"/>
  <c r="G37"/>
  <c r="J22"/>
  <c r="J17"/>
  <c r="J36"/>
  <c r="G36"/>
  <c r="N180"/>
  <c r="L180"/>
  <c r="K180"/>
  <c r="J180"/>
  <c r="I180"/>
  <c r="H180"/>
  <c r="N177"/>
  <c r="N172"/>
  <c r="L177"/>
  <c r="L172"/>
  <c r="K177"/>
  <c r="N176"/>
  <c r="N171"/>
  <c r="L176"/>
  <c r="L175"/>
  <c r="L171"/>
  <c r="L170"/>
  <c r="K176"/>
  <c r="K171"/>
  <c r="J177"/>
  <c r="J172"/>
  <c r="J176"/>
  <c r="J171"/>
  <c r="N59"/>
  <c r="N54"/>
  <c r="L59"/>
  <c r="L54"/>
  <c r="K59"/>
  <c r="K55"/>
  <c r="K54"/>
  <c r="N58"/>
  <c r="L58"/>
  <c r="L53"/>
  <c r="K58"/>
  <c r="K53"/>
  <c r="N57"/>
  <c r="L57"/>
  <c r="L52"/>
  <c r="K57"/>
  <c r="K52"/>
  <c r="L56"/>
  <c r="L51"/>
  <c r="K56"/>
  <c r="K51"/>
  <c r="J57"/>
  <c r="J52"/>
  <c r="J58"/>
  <c r="J59"/>
  <c r="J54"/>
  <c r="J56"/>
  <c r="J51"/>
  <c r="N24"/>
  <c r="N19"/>
  <c r="L24"/>
  <c r="L19"/>
  <c r="K24"/>
  <c r="K19"/>
  <c r="N23"/>
  <c r="N18"/>
  <c r="L23"/>
  <c r="L18"/>
  <c r="K23"/>
  <c r="K18"/>
  <c r="N22"/>
  <c r="N17"/>
  <c r="L22"/>
  <c r="L17"/>
  <c r="K22"/>
  <c r="N21"/>
  <c r="N16"/>
  <c r="L21"/>
  <c r="L16"/>
  <c r="K21"/>
  <c r="K16"/>
  <c r="J23"/>
  <c r="J18"/>
  <c r="J24"/>
  <c r="J19"/>
  <c r="Q25"/>
  <c r="Q35"/>
  <c r="Q96"/>
  <c r="I37"/>
  <c r="I35"/>
  <c r="I57"/>
  <c r="I56"/>
  <c r="I51"/>
  <c r="I80"/>
  <c r="J80"/>
  <c r="K80"/>
  <c r="L80"/>
  <c r="N80"/>
  <c r="H80"/>
  <c r="J141"/>
  <c r="J136"/>
  <c r="I165"/>
  <c r="J165"/>
  <c r="K165"/>
  <c r="L165"/>
  <c r="N165"/>
  <c r="H165"/>
  <c r="J91"/>
  <c r="J86"/>
  <c r="N100"/>
  <c r="L100"/>
  <c r="K100"/>
  <c r="J100"/>
  <c r="I100"/>
  <c r="H100"/>
  <c r="I142"/>
  <c r="I137"/>
  <c r="I141"/>
  <c r="I136"/>
  <c r="I177"/>
  <c r="I176"/>
  <c r="I171"/>
  <c r="H175"/>
  <c r="H170"/>
  <c r="N160"/>
  <c r="L160"/>
  <c r="K160"/>
  <c r="J160"/>
  <c r="I160"/>
  <c r="H160"/>
  <c r="H21"/>
  <c r="H16"/>
  <c r="Q45"/>
  <c r="N45"/>
  <c r="L45"/>
  <c r="K45"/>
  <c r="J45"/>
  <c r="I45"/>
  <c r="H45"/>
  <c r="I111"/>
  <c r="I106"/>
  <c r="J111"/>
  <c r="J110"/>
  <c r="J106"/>
  <c r="J216"/>
  <c r="K111"/>
  <c r="K106"/>
  <c r="L111"/>
  <c r="L106"/>
  <c r="N111"/>
  <c r="N106"/>
  <c r="H111"/>
  <c r="H112"/>
  <c r="H130"/>
  <c r="I130"/>
  <c r="J130"/>
  <c r="K130"/>
  <c r="L130"/>
  <c r="N130"/>
  <c r="Q145"/>
  <c r="H35"/>
  <c r="H141"/>
  <c r="H136"/>
  <c r="G154"/>
  <c r="G150"/>
  <c r="G153"/>
  <c r="G152"/>
  <c r="G151"/>
  <c r="Q150"/>
  <c r="N150"/>
  <c r="L150"/>
  <c r="K150"/>
  <c r="J150"/>
  <c r="I150"/>
  <c r="H150"/>
  <c r="H57"/>
  <c r="H52"/>
  <c r="H50"/>
  <c r="H56"/>
  <c r="H51"/>
  <c r="I75"/>
  <c r="J75"/>
  <c r="K75"/>
  <c r="L75"/>
  <c r="N75"/>
  <c r="H75"/>
  <c r="H30"/>
  <c r="H142"/>
  <c r="H137"/>
  <c r="J142"/>
  <c r="J137"/>
  <c r="J217"/>
  <c r="K142"/>
  <c r="L142"/>
  <c r="L137"/>
  <c r="N142"/>
  <c r="N140"/>
  <c r="N137"/>
  <c r="H143"/>
  <c r="H138"/>
  <c r="I143"/>
  <c r="I138"/>
  <c r="J143"/>
  <c r="J138"/>
  <c r="K143"/>
  <c r="K138"/>
  <c r="L143"/>
  <c r="L138"/>
  <c r="N143"/>
  <c r="N138"/>
  <c r="H144"/>
  <c r="H139"/>
  <c r="I144"/>
  <c r="J144"/>
  <c r="J139"/>
  <c r="K144"/>
  <c r="L144"/>
  <c r="L139"/>
  <c r="N144"/>
  <c r="N139"/>
  <c r="K141"/>
  <c r="L141"/>
  <c r="L136"/>
  <c r="N141"/>
  <c r="N136"/>
  <c r="N135"/>
  <c r="N155"/>
  <c r="L155"/>
  <c r="K155"/>
  <c r="J155"/>
  <c r="I155"/>
  <c r="H155"/>
  <c r="N145"/>
  <c r="L145"/>
  <c r="K145"/>
  <c r="J145"/>
  <c r="I145"/>
  <c r="H145"/>
  <c r="I112"/>
  <c r="J112"/>
  <c r="J107"/>
  <c r="K112"/>
  <c r="K107"/>
  <c r="K105"/>
  <c r="L112"/>
  <c r="L107"/>
  <c r="N112"/>
  <c r="N107"/>
  <c r="H113"/>
  <c r="I113"/>
  <c r="I108"/>
  <c r="J113"/>
  <c r="K113"/>
  <c r="K108"/>
  <c r="L113"/>
  <c r="L108"/>
  <c r="N113"/>
  <c r="H114"/>
  <c r="I114"/>
  <c r="I109"/>
  <c r="J114"/>
  <c r="J109"/>
  <c r="G109"/>
  <c r="K114"/>
  <c r="K109"/>
  <c r="L114"/>
  <c r="L109"/>
  <c r="N114"/>
  <c r="N109"/>
  <c r="N125"/>
  <c r="L125"/>
  <c r="K125"/>
  <c r="J125"/>
  <c r="I125"/>
  <c r="H125"/>
  <c r="N120"/>
  <c r="L120"/>
  <c r="K120"/>
  <c r="J120"/>
  <c r="I120"/>
  <c r="H120"/>
  <c r="N115"/>
  <c r="L115"/>
  <c r="K115"/>
  <c r="J115"/>
  <c r="I115"/>
  <c r="H115"/>
  <c r="H92"/>
  <c r="H87"/>
  <c r="I92"/>
  <c r="I87"/>
  <c r="J92"/>
  <c r="J87"/>
  <c r="K92"/>
  <c r="K87"/>
  <c r="N92"/>
  <c r="N87"/>
  <c r="H93"/>
  <c r="H90"/>
  <c r="I93"/>
  <c r="J93"/>
  <c r="J88"/>
  <c r="K93"/>
  <c r="K88"/>
  <c r="L93"/>
  <c r="L88"/>
  <c r="N93"/>
  <c r="N88"/>
  <c r="H94"/>
  <c r="G94"/>
  <c r="H89"/>
  <c r="H219"/>
  <c r="I94"/>
  <c r="I89"/>
  <c r="J94"/>
  <c r="J89"/>
  <c r="K94"/>
  <c r="K89"/>
  <c r="G89"/>
  <c r="L94"/>
  <c r="L89"/>
  <c r="N94"/>
  <c r="N89"/>
  <c r="I91"/>
  <c r="I86"/>
  <c r="I85"/>
  <c r="K91"/>
  <c r="N91"/>
  <c r="N86"/>
  <c r="H91"/>
  <c r="N95"/>
  <c r="L95"/>
  <c r="K95"/>
  <c r="J95"/>
  <c r="I95"/>
  <c r="H95"/>
  <c r="H59"/>
  <c r="H54"/>
  <c r="G54"/>
  <c r="I59"/>
  <c r="I54"/>
  <c r="H58"/>
  <c r="I58"/>
  <c r="I53"/>
  <c r="N53"/>
  <c r="N70"/>
  <c r="L70"/>
  <c r="K70"/>
  <c r="J70"/>
  <c r="I70"/>
  <c r="H70"/>
  <c r="N65"/>
  <c r="L65"/>
  <c r="K65"/>
  <c r="J65"/>
  <c r="I65"/>
  <c r="H65"/>
  <c r="N60"/>
  <c r="L60"/>
  <c r="K60"/>
  <c r="J60"/>
  <c r="I60"/>
  <c r="H60"/>
  <c r="I24"/>
  <c r="H24"/>
  <c r="H22"/>
  <c r="H23"/>
  <c r="H18"/>
  <c r="I23"/>
  <c r="I18"/>
  <c r="I21"/>
  <c r="I16"/>
  <c r="N40"/>
  <c r="L40"/>
  <c r="K40"/>
  <c r="J40"/>
  <c r="I40"/>
  <c r="H40"/>
  <c r="N35"/>
  <c r="L35"/>
  <c r="K35"/>
  <c r="N30"/>
  <c r="L30"/>
  <c r="K30"/>
  <c r="J30"/>
  <c r="I30"/>
  <c r="H25"/>
  <c r="I25"/>
  <c r="J25"/>
  <c r="L25"/>
  <c r="N25"/>
  <c r="Q125"/>
  <c r="Q120"/>
  <c r="Q115"/>
  <c r="Q98"/>
  <c r="Q97"/>
  <c r="Q95"/>
  <c r="Q70"/>
  <c r="Q65"/>
  <c r="Q60"/>
  <c r="Q40"/>
  <c r="Q32"/>
  <c r="Q31"/>
  <c r="Q30"/>
  <c r="Q29"/>
  <c r="Q27"/>
  <c r="Q28"/>
  <c r="Q26"/>
  <c r="H228"/>
  <c r="H223"/>
  <c r="H238"/>
  <c r="I228"/>
  <c r="J228"/>
  <c r="J223"/>
  <c r="K228"/>
  <c r="K223"/>
  <c r="L228"/>
  <c r="L223"/>
  <c r="L238"/>
  <c r="N228"/>
  <c r="N223"/>
  <c r="N238"/>
  <c r="H229"/>
  <c r="I229"/>
  <c r="I224"/>
  <c r="I239"/>
  <c r="J229"/>
  <c r="J224"/>
  <c r="J239"/>
  <c r="K229"/>
  <c r="K224"/>
  <c r="K239"/>
  <c r="L229"/>
  <c r="N229"/>
  <c r="N224"/>
  <c r="N239"/>
  <c r="H230"/>
  <c r="H225"/>
  <c r="I230"/>
  <c r="J230"/>
  <c r="J226"/>
  <c r="J225"/>
  <c r="J240"/>
  <c r="K230"/>
  <c r="K225"/>
  <c r="K240"/>
  <c r="L230"/>
  <c r="L226"/>
  <c r="L225"/>
  <c r="L240"/>
  <c r="N230"/>
  <c r="N225"/>
  <c r="N240"/>
  <c r="I227"/>
  <c r="J227"/>
  <c r="K227"/>
  <c r="G227"/>
  <c r="K222"/>
  <c r="K237"/>
  <c r="L227"/>
  <c r="L222"/>
  <c r="N227"/>
  <c r="N226"/>
  <c r="N222"/>
  <c r="H227"/>
  <c r="H222"/>
  <c r="G222"/>
  <c r="K137"/>
  <c r="K25"/>
  <c r="H17"/>
  <c r="H108"/>
  <c r="G70"/>
  <c r="G145"/>
  <c r="G200"/>
  <c r="L55"/>
  <c r="I22"/>
  <c r="I17"/>
  <c r="N175"/>
  <c r="J170"/>
  <c r="J222"/>
  <c r="J237"/>
  <c r="H20"/>
  <c r="H19"/>
  <c r="H190"/>
  <c r="G143"/>
  <c r="J21"/>
  <c r="J16"/>
  <c r="K110"/>
  <c r="L224"/>
  <c r="L239"/>
  <c r="L244"/>
  <c r="G114"/>
  <c r="G45"/>
  <c r="G120"/>
  <c r="G229"/>
  <c r="G165"/>
  <c r="G230"/>
  <c r="H107"/>
  <c r="I140"/>
  <c r="J55"/>
  <c r="K175"/>
  <c r="I216"/>
  <c r="N170"/>
  <c r="K221"/>
  <c r="K238"/>
  <c r="M237"/>
  <c r="H135"/>
  <c r="L218"/>
  <c r="K226"/>
  <c r="H53"/>
  <c r="I88"/>
  <c r="G59"/>
  <c r="H109"/>
  <c r="M226"/>
  <c r="L140"/>
  <c r="K20"/>
  <c r="H140"/>
  <c r="I90"/>
  <c r="M87"/>
  <c r="G142"/>
  <c r="I222"/>
  <c r="I225"/>
  <c r="I240"/>
  <c r="J108"/>
  <c r="I139"/>
  <c r="K17"/>
  <c r="K172"/>
  <c r="K170"/>
  <c r="K186"/>
  <c r="K185"/>
  <c r="M139"/>
  <c r="G112"/>
  <c r="H86"/>
  <c r="H15"/>
  <c r="G22"/>
  <c r="K15"/>
  <c r="J20"/>
  <c r="I237"/>
  <c r="K236"/>
  <c r="M185"/>
  <c r="G210"/>
  <c r="G192"/>
  <c r="L185"/>
  <c r="J242"/>
  <c r="I218"/>
  <c r="I15"/>
  <c r="I110"/>
  <c r="I107"/>
  <c r="I105"/>
  <c r="L219"/>
  <c r="L245"/>
  <c r="M20"/>
  <c r="J140"/>
  <c r="L135"/>
  <c r="H221"/>
  <c r="H237"/>
  <c r="K243"/>
  <c r="G108"/>
  <c r="H226"/>
  <c r="H224"/>
  <c r="N110"/>
  <c r="N108"/>
  <c r="G113"/>
  <c r="N219"/>
  <c r="N245"/>
  <c r="J53"/>
  <c r="G58"/>
  <c r="G187"/>
  <c r="M218"/>
  <c r="M244"/>
  <c r="I242"/>
  <c r="G225"/>
  <c r="G191"/>
  <c r="I185"/>
  <c r="G186"/>
  <c r="G185"/>
  <c r="G130"/>
  <c r="G160"/>
  <c r="L87"/>
  <c r="L90"/>
  <c r="J105"/>
  <c r="I55"/>
  <c r="I52"/>
  <c r="N55"/>
  <c r="N52"/>
  <c r="N50"/>
  <c r="M107"/>
  <c r="K217"/>
  <c r="G18"/>
  <c r="K218"/>
  <c r="K244"/>
  <c r="G144"/>
  <c r="K139"/>
  <c r="K219"/>
  <c r="K245"/>
  <c r="N218"/>
  <c r="N244"/>
  <c r="G138"/>
  <c r="H217"/>
  <c r="H243"/>
  <c r="G57"/>
  <c r="N105"/>
  <c r="I170"/>
  <c r="J85"/>
  <c r="J50"/>
  <c r="K50"/>
  <c r="J190"/>
  <c r="L237"/>
  <c r="L236"/>
  <c r="L221"/>
  <c r="J238"/>
  <c r="J221"/>
  <c r="I20"/>
  <c r="G23"/>
  <c r="G92"/>
  <c r="H106"/>
  <c r="H105"/>
  <c r="H110"/>
  <c r="G177"/>
  <c r="I175"/>
  <c r="I172"/>
  <c r="G172"/>
  <c r="G193"/>
  <c r="M135"/>
  <c r="G24"/>
  <c r="I19"/>
  <c r="G19"/>
  <c r="G228"/>
  <c r="G226"/>
  <c r="I223"/>
  <c r="I226"/>
  <c r="H88"/>
  <c r="G88"/>
  <c r="G93"/>
  <c r="H240"/>
  <c r="I244"/>
  <c r="J219"/>
  <c r="J245"/>
  <c r="J15"/>
  <c r="N221"/>
  <c r="N237"/>
  <c r="N236"/>
  <c r="K86"/>
  <c r="K85"/>
  <c r="K90"/>
  <c r="G141"/>
  <c r="G140"/>
  <c r="K136"/>
  <c r="K140"/>
  <c r="I135"/>
  <c r="J135"/>
  <c r="G17"/>
  <c r="M219"/>
  <c r="M245"/>
  <c r="M140"/>
  <c r="M137"/>
  <c r="G139"/>
  <c r="J90"/>
  <c r="J175"/>
  <c r="G95"/>
  <c r="N20"/>
  <c r="H55"/>
  <c r="J35"/>
  <c r="N85"/>
  <c r="L105"/>
  <c r="L110"/>
  <c r="N90"/>
  <c r="G35"/>
  <c r="N15"/>
  <c r="N216"/>
  <c r="M15"/>
  <c r="G136"/>
  <c r="K216"/>
  <c r="K135"/>
  <c r="I50"/>
  <c r="G52"/>
  <c r="H218"/>
  <c r="G240"/>
  <c r="H245"/>
  <c r="G190"/>
  <c r="H242"/>
  <c r="G237"/>
  <c r="I217"/>
  <c r="I238"/>
  <c r="G223"/>
  <c r="I221"/>
  <c r="H216"/>
  <c r="H215"/>
  <c r="I219"/>
  <c r="H85"/>
  <c r="G87"/>
  <c r="L217"/>
  <c r="L243"/>
  <c r="M217"/>
  <c r="M243"/>
  <c r="G137"/>
  <c r="J236"/>
  <c r="J243"/>
  <c r="N217"/>
  <c r="N243"/>
  <c r="G53"/>
  <c r="J218"/>
  <c r="G224"/>
  <c r="H239"/>
  <c r="G107"/>
  <c r="N242"/>
  <c r="G217"/>
  <c r="G245"/>
  <c r="N241"/>
  <c r="I215"/>
  <c r="N215"/>
  <c r="G239"/>
  <c r="G236"/>
  <c r="H244"/>
  <c r="G218"/>
  <c r="I243"/>
  <c r="I241"/>
  <c r="I236"/>
  <c r="G238"/>
  <c r="K215"/>
  <c r="K242"/>
  <c r="K241"/>
  <c r="I245"/>
  <c r="G219"/>
  <c r="H241"/>
  <c r="J215"/>
  <c r="J244"/>
  <c r="J241"/>
  <c r="G221"/>
  <c r="H236"/>
  <c r="G135"/>
  <c r="G244"/>
  <c r="G243"/>
  <c r="M171"/>
  <c r="M175"/>
  <c r="G111"/>
  <c r="G110"/>
  <c r="M110"/>
  <c r="G106"/>
  <c r="G105"/>
  <c r="M216"/>
  <c r="G86"/>
  <c r="G85"/>
  <c r="L85"/>
  <c r="G91"/>
  <c r="G90"/>
  <c r="L50"/>
  <c r="G51"/>
  <c r="G50"/>
  <c r="G56"/>
  <c r="G55"/>
  <c r="L15"/>
  <c r="G16"/>
  <c r="G15"/>
  <c r="L216"/>
  <c r="G21"/>
  <c r="G20"/>
  <c r="L20"/>
  <c r="G171"/>
  <c r="G170"/>
  <c r="M170"/>
  <c r="M242"/>
  <c r="M241"/>
  <c r="M215"/>
  <c r="L215"/>
  <c r="L242"/>
  <c r="G216"/>
  <c r="G215"/>
  <c r="L241"/>
  <c r="G242"/>
  <c r="G241"/>
</calcChain>
</file>

<file path=xl/sharedStrings.xml><?xml version="1.0" encoding="utf-8"?>
<sst xmlns="http://schemas.openxmlformats.org/spreadsheetml/2006/main" count="1623" uniqueCount="176">
  <si>
    <t>№п/п</t>
  </si>
  <si>
    <t>Сроки реализации мероприятия ВЦП</t>
  </si>
  <si>
    <t xml:space="preserve">Источник </t>
  </si>
  <si>
    <t>Объем (рублей)</t>
  </si>
  <si>
    <t>Наименование</t>
  </si>
  <si>
    <t>Единица измерения</t>
  </si>
  <si>
    <t>Значение</t>
  </si>
  <si>
    <t>ВСЕГО</t>
  </si>
  <si>
    <t>X</t>
  </si>
  <si>
    <t>1</t>
  </si>
  <si>
    <t>%</t>
  </si>
  <si>
    <t>ед.</t>
  </si>
  <si>
    <t>2</t>
  </si>
  <si>
    <t>2.1</t>
  </si>
  <si>
    <t>Х</t>
  </si>
  <si>
    <t xml:space="preserve">Финансовое обеспечение </t>
  </si>
  <si>
    <t>СТРУКТУРА</t>
  </si>
  <si>
    <t>муниципальной программы Азовского немецкого национального муниципального района Омской области "Сохранение и развитие культуры и этнотуризма в Азовском немецком национальном муниципальном районе Омской области"</t>
  </si>
  <si>
    <t>Наименование показателя</t>
  </si>
  <si>
    <t>с (год)</t>
  </si>
  <si>
    <t>Соисполнитель основного мероприятия, исполнитель мероприятия</t>
  </si>
  <si>
    <t>Всего, из них расходы за счет:</t>
  </si>
  <si>
    <t>1.Налоговых и неналоговых доходов, поступлений нецелевого характера (далее - источник № 1)</t>
  </si>
  <si>
    <t>2.Поступлений в местный бюджет целевого характера (далее - источник № 2)</t>
  </si>
  <si>
    <t>3. иных источников финансирования, предусмотренных законодательством (далее - источник №3)</t>
  </si>
  <si>
    <t>4. переходящего остатка бюджетных средств (далее - источник № 4)</t>
  </si>
  <si>
    <t>2020</t>
  </si>
  <si>
    <t>Всего по годам реализации муниципальной программы</t>
  </si>
  <si>
    <t>в том числе по годам реализации муниципальной программы</t>
  </si>
  <si>
    <t>Целевые индикаторы реализации мероприятия (группы мероприятий)  муниципальной программы</t>
  </si>
  <si>
    <t>Задача 2: Создание условий развития сферы этнотуризма</t>
  </si>
  <si>
    <t>1. источник № 1</t>
  </si>
  <si>
    <t>3. источник №3</t>
  </si>
  <si>
    <t>4. источник № 4</t>
  </si>
  <si>
    <t>1.1.</t>
  </si>
  <si>
    <t>Основное мероприятие: Создание условий для формирования и удовлетворения культурных запросов и духовных потребностей для всех групп населения</t>
  </si>
  <si>
    <t>1.1.1</t>
  </si>
  <si>
    <t>1.1.2.</t>
  </si>
  <si>
    <t>Мероприятие 1 : Организация участия и проведения фестивалей, конкурсов, выставок, мероприятий и иных творческих проектов муниципальными культурно-досуговыми учреждениями</t>
  </si>
  <si>
    <t>Мероприятие 2 :Создание условий для организации досуга и обеспечения жителей сельских поселений Азовского немецкого национального муниципального района Омской области услугами организаций культуры</t>
  </si>
  <si>
    <t>1.1.3</t>
  </si>
  <si>
    <t>1.1.4</t>
  </si>
  <si>
    <t>Мероприятие 4 :Сохранение, возрождение и развитие народных художественных промыслов и ремесел</t>
  </si>
  <si>
    <t>Основное мероприятие: Создание условий для информационно-библиотечного обслуживания населения</t>
  </si>
  <si>
    <t>2.1.1</t>
  </si>
  <si>
    <t>Мероприятие 1 : Организация библиотечного обслуживания населения</t>
  </si>
  <si>
    <t>2.1.2.</t>
  </si>
  <si>
    <t>Мероприятие 2 : Комплектование книжных фондов библиотек муниципальных образований Омской области</t>
  </si>
  <si>
    <t>2.1.3.</t>
  </si>
  <si>
    <t>Мероприятие 3 : Модернизация сельских библиотек</t>
  </si>
  <si>
    <t>3.</t>
  </si>
  <si>
    <t>3.1.</t>
  </si>
  <si>
    <t>Основное мероприятие: Создание условий для развития и формирования системы дополнительного образования детей в сфере культуры</t>
  </si>
  <si>
    <t>3.1.1.</t>
  </si>
  <si>
    <t>Мероприятие 1 : Предоставление дополнительного образования детям</t>
  </si>
  <si>
    <t>4.</t>
  </si>
  <si>
    <t>4.1.</t>
  </si>
  <si>
    <t>Основное мероприятие: Поддержка органов местного самоуправления по осуществлению полномочий в сфере культуры</t>
  </si>
  <si>
    <t>4.1.1.</t>
  </si>
  <si>
    <t>4.1.2.</t>
  </si>
  <si>
    <t>4.1.3.</t>
  </si>
  <si>
    <t>Мероприятие 3 : Осуществление функций руководства и управления в сфере установленных функций</t>
  </si>
  <si>
    <t>5.</t>
  </si>
  <si>
    <t>5.1.</t>
  </si>
  <si>
    <t>Основное мероприятие: Создание условий для улучшения материально-технической базы учреждений культуры</t>
  </si>
  <si>
    <t>5.1.1.</t>
  </si>
  <si>
    <t>Мероприятие 1 : Проведения текущих и капитальных ремонтов объектов культуры</t>
  </si>
  <si>
    <t>5.1.2.</t>
  </si>
  <si>
    <t>Мероприятие 2 : Укрепление материально-технической базы учреждений культуры</t>
  </si>
  <si>
    <t>Основное мероприятие: Создание условий для развития этнотуризма Азовского немецкого национального муниципального района Омской области</t>
  </si>
  <si>
    <t>2.1.</t>
  </si>
  <si>
    <t>2.1.1.</t>
  </si>
  <si>
    <t>2. источник № 2</t>
  </si>
  <si>
    <t>обеспечить долю потребителей, удовлетворенных качеством и доступностью услуг, предоставляемых в сфере туризма</t>
  </si>
  <si>
    <t>чел.</t>
  </si>
  <si>
    <t>увеличить число платных посещений учреждений культурно-досугового типа</t>
  </si>
  <si>
    <t>обеспечить долю обращений, жалоб потребителей, по которым приняты меры</t>
  </si>
  <si>
    <t>обеспечить долю музейных предметов и музейных коллекций, подлежащих учету</t>
  </si>
  <si>
    <t>обеспечить количество предметов, которые поступят в отчетном году в музеи Азовского района</t>
  </si>
  <si>
    <t>увеличить долю музейных предметов  внесенный в электронный каталог</t>
  </si>
  <si>
    <t>обеспечить число коллективов, имеющих звание «народный» («образцовый»)</t>
  </si>
  <si>
    <t>увеличить долю потребителей, удовлетворенных качеством и доступностью услуги (работы) учреждений культурно-досугового типа</t>
  </si>
  <si>
    <t>обеспечить количество клубных формирований</t>
  </si>
  <si>
    <t>обеспечить число мастеров прикладников, получивших поддержку</t>
  </si>
  <si>
    <t>увеличить обновляемость библиотечного фонда</t>
  </si>
  <si>
    <t>увеличить коэффициент активности пользования библиотекой</t>
  </si>
  <si>
    <t xml:space="preserve">обеспечить долю, одаренных детей и талантливой молодежи, привлекаемых к участию в фестивально-конкурсных мероприятиях на территории района и за его пределами, в общем числе, обучающихся детей в Азовской детской школе искусств
</t>
  </si>
  <si>
    <t>чел-час</t>
  </si>
  <si>
    <t>обеспечить выполнение количества человеко-часов (отработанных педагогами МБУ ДО «Азовская ДШИ им. В.Я.Шпета»)</t>
  </si>
  <si>
    <t>доля обслуживаемых юридических лиц</t>
  </si>
  <si>
    <t>выполнение плана работ по исполнению полномочий в сфере культуры</t>
  </si>
  <si>
    <t>количество отремонтированных объектов культуры</t>
  </si>
  <si>
    <t>количество единиц приобретенных для пополнения (улучшения, модернизации) материально-технической базы учреждений культуры</t>
  </si>
  <si>
    <t>Мероприятие: модернизация туристических объектов</t>
  </si>
  <si>
    <t>МБУК "МБОАР"</t>
  </si>
  <si>
    <t>МБУ ДО "Азовская ДШИ им. В.Я.Шпета"</t>
  </si>
  <si>
    <t>БУК "АРИКМ"</t>
  </si>
  <si>
    <t>Цель муниципальной программы: Создание условий для сохранения и развития культуры и этнотуризма Азовского немецкого национального муниципального района Омской области</t>
  </si>
  <si>
    <t>Задача 1: Обеспечение сохранности и популяризация объектов культурного наследия Азовского немецкого национального муниципального района Омской области, расширение доступа населения к информационным ресурсам отрасли культуры</t>
  </si>
  <si>
    <t>Задача 3: Создание условий для сохранения нематериального культурного наследия народов Азовского немецкого национального муниципального района Омской области, развития самодеятельного художественного творчества и досуга населения</t>
  </si>
  <si>
    <t>Цель подпрограммы "Сохранение и развитие культуры Азовского немецкого национального муниципального района Омской области": Развитие и сохранение духовного наследия, участие в решениях социальных проблем, содействие улучшению социального состояния общества, путем предоставления гражданам качественных культурных услуг, формирование единого культурного пространства</t>
  </si>
  <si>
    <t>Задача 1 подпрограммы "Сохранение и развитие культуры Азовского немецкого национального муниципального района Омской области": Создание условий для организации досуга, развития народного творчества (промыслов, ремесел) и обеспечение жителей услугами учреждений культуры</t>
  </si>
  <si>
    <t>БУК "РЦДиМП" Азовского немецкого национального муниципального района Омской области; БУК "АРИКМ"</t>
  </si>
  <si>
    <t>БУК "РЦДиМП" Азовского немецкого национального муниципального района Омской области</t>
  </si>
  <si>
    <t>Задача 2 подпрограммы "Сохранение и развитие культуры Азовского немецкого национального муниципального района Омской области":Организация библиотечного обслуживания, комплектование и обеспечение сохранности библиотечных фондов</t>
  </si>
  <si>
    <t>Задача 3 подпрограммы "Сохранение и развитие культуры Азовского немецкого национального муниципального района Омской области": Предоставление дополнительного образования детям в муниципальных учреждениях дополнительного образования детей</t>
  </si>
  <si>
    <t>КУ "ЦБУК" Азовского немецкого национального муниципального района Омской области; Управление культуры Азовского немецкого национального муниципального района Омской области</t>
  </si>
  <si>
    <t>КУ "ЦБУК" Азовского немецкого национального муниципального района Омской области</t>
  </si>
  <si>
    <t>Управление культуры Азовского немецкого национального муниципального района Омской области</t>
  </si>
  <si>
    <t>Задача 5 подпрограммы "Сохранение и развитие культуры Азовского немецкого национального муниципального района Омской области": Сохранение, использование и популяризация объектов культурного наследия</t>
  </si>
  <si>
    <t>БУК "РЦДиМП" Азовского немецкого национального муниципального района Омской области; БУК "АРИКМ"; МБУК "МБОАР"; МБУ ДО "Азовская ДШИ им. В.Я.Шпета"</t>
  </si>
  <si>
    <t>Итого по подпрограмме "Сохранение и развитие культуры Азовского немецкого национального муниципального района Омской области" муниципальной программы: "Создание условий для сохранения и развития культуры и этнотуризма Азовского немецкого национального муниципального района Омской области"</t>
  </si>
  <si>
    <t>Цель подпрограммы "Развитие этнотуризма Азовского немецкого национального муниципального района Омской области": Развитие и сохранение духовного наследия по средствам формирования единого культурного пространства, использование новых технологий, инновационных подходов в сохранении культуры различных этносов, проживающих на территории района</t>
  </si>
  <si>
    <t>Задача 1 подпрограммы "Развитие этнотуризма Азовского немецкого национального муниципального района Омской области": Развитие этнотуризма с целью сохранения традиций и обычаев традиционно проживающих народов на территории Азовского немецкого национального муниципального района Омской области</t>
  </si>
  <si>
    <t>Итого по подпрограмме "Развитие этнотуризма Азовского немецкого национального муниципального района Омской области" муниципальной программы: "Создание условий для сохранения и развития культуры и этнотуризма Азовского немецкого национального муниципального района Омской области"</t>
  </si>
  <si>
    <t>ВСЕГО по муниципальной программе: "Создание условий для сохранения и развития культуры и этнотуризма Азовского немецкого национального муниципального района Омской области"</t>
  </si>
  <si>
    <t>2.1.4</t>
  </si>
  <si>
    <t>5.1.3.</t>
  </si>
  <si>
    <t>Мероприятие 3 : Развитие и укрепление материально-технической базы муниципальных учреждений культурно-досугового типа, ремонтные работы (текущий ремонт) в отношении зданий муниципальных учреждений культурно-досугового типа, расположенных в населенных пунктах с численностью населения до 50 тысяч человек</t>
  </si>
  <si>
    <t>количество посещений организаций культуры по отношению к уровню 2010 года</t>
  </si>
  <si>
    <t xml:space="preserve">численность участников клубных формирований </t>
  </si>
  <si>
    <t xml:space="preserve">Соотношение средней заработной платы работников муниципальных учреждений культуры и среднемесячной начисленной заработной платы наемных работников в организациях, у индивидуальных предпринимателей и физических лиц (среднемесячного дохода от трудовой деятельности) по Омской области </t>
  </si>
  <si>
    <t>Соотношение средней заработной платы педагогических работников муниципальных организаций дополнительного образования в сфере культуры и средней заработной платы учителей в Омской области в соответствии с целевыми показателями, установленными правовыми актами Правительства Омской области на соответствующий год</t>
  </si>
  <si>
    <t>Доля работников муниципальных учреждений в сфере культуры, которым обеспечены гарантии</t>
  </si>
  <si>
    <t>чел</t>
  </si>
  <si>
    <t xml:space="preserve">Задача 4 подпрограммы "Сохранение и развитие культуры Азовского немецкого национального муниципального района Омской области": </t>
  </si>
  <si>
    <t>Организация централизованного финансово-экономического, бухгалтерского и хозяйственного обеспечения деятельности учреждений культуры</t>
  </si>
  <si>
    <t>4.1.4.</t>
  </si>
  <si>
    <t>Администрация Азовского ННМР Омской области</t>
  </si>
  <si>
    <t>Количество охваченных подведомственных учреждений культуры услугами по проведению независимой оценки качества условий оказания услуг организациями культуры</t>
  </si>
  <si>
    <t>1.1.5</t>
  </si>
  <si>
    <t>Мероприятие 5 : Проведение мероприятий в сфере культуры для лиц с ограниченными возможностями</t>
  </si>
  <si>
    <t>Количество проведенных мероприятий для лиц с ограниченными возможностями</t>
  </si>
  <si>
    <t>5.1.4.</t>
  </si>
  <si>
    <t>6.</t>
  </si>
  <si>
    <t>Количество муниципальных учреждений в сфере культуры, в которых был проведен ремонт</t>
  </si>
  <si>
    <t>Мероприятие 4 : Расходы на ремонт и материально-техническое оснащение объектов, находящихся в муниципальной собственности</t>
  </si>
  <si>
    <t>Основное мероприятие 6: Поддержка отрасли культуры (реализация мероприятия, направленного на достижение целей федерального проекта" Творческие люди")</t>
  </si>
  <si>
    <t>6.1.</t>
  </si>
  <si>
    <t>6.1.1.</t>
  </si>
  <si>
    <t>Мероприятие 1: Выплата денежного поощрения лучшим муниципальным учреждениям культуры, находящимся на территориях сельских поселений Азовского немецкого национального муниципального района Омской области, и их работникам</t>
  </si>
  <si>
    <t>Количество учреждений, получивших денежное поощрение лучшим муниципальным учреждениям культуры, находящимся на территориях сельских поселений Азовского района Омской области</t>
  </si>
  <si>
    <t>Задача 6 подпрограммы "Сохранение и развитие культуры Азовского немецкого национального муниципального района Омской области": Создание условий для удовлетворения потребностей населения Азовского района Омской области в услугах по обеспечению доступа к объектам культурного наследия</t>
  </si>
  <si>
    <t>3.1.2</t>
  </si>
  <si>
    <t>Мероприятие 2 : Приобретение музыкальных инструментов, оборудования и материалов для муниципальной детской школы искусств по видам искусств</t>
  </si>
  <si>
    <t>2022</t>
  </si>
  <si>
    <t>Количество приобретенных музыкальных инструментов и оборудования в текущем году</t>
  </si>
  <si>
    <t>5.1.5.</t>
  </si>
  <si>
    <t>Мероприятие 5 : Расходы на обеспечение развития и укрепления материально-технической базы муниципальных учреждений культурно-досугового типа</t>
  </si>
  <si>
    <t>Количество муниципальных учреждений культурно-досугового типа, в которых был проведен ремонт</t>
  </si>
  <si>
    <t>2.1.5</t>
  </si>
  <si>
    <t>Мероприятие 4: Поддержка отрасли культуры (выплата денежного поощрения лучшим муниципальным учреждениям культуры, находящимся на территориях сельских поселений Азовского немецкого национального муниципального района Омской области, и их работникам)</t>
  </si>
  <si>
    <t>Мероприятие 5: Государственная поддержка отрасли культуры за счет средств резервного фонда Правительства Российской Федерации (комплектование книжных фондов библиотек муниципальных образований Омской области)</t>
  </si>
  <si>
    <t>Обновляемость книжных фондов общедоступных (публичных) библиотек муниципальных образований Омской области</t>
  </si>
  <si>
    <t>Мероприятие 4 : Проведение независимой оценки качества условий оказания услуг организациями культуры</t>
  </si>
  <si>
    <t>КМУК "АРИКМ" Азовского немецкого национального муниципального района Омской области</t>
  </si>
  <si>
    <t>7.</t>
  </si>
  <si>
    <t>7.1.</t>
  </si>
  <si>
    <t>7.1.2.</t>
  </si>
  <si>
    <t>Мероприятие 1: Реконструкция и (или) капитальный ремонт муниципальных музеев</t>
  </si>
  <si>
    <t>Мероприятие 2: Техническое оснащение муниципальных музеев</t>
  </si>
  <si>
    <t>7.1.1.</t>
  </si>
  <si>
    <t>Количество оснащенных муниципальных музеев</t>
  </si>
  <si>
    <t>Отношение объема выполненных работ (оказанных услуг) к общему объему</t>
  </si>
  <si>
    <t>Основное мероприятие 7: "Реализация мероприятий, направленных на достижение целей федерального проекта "Культурная среда"</t>
  </si>
  <si>
    <t>Задача 7 подпрограммы Обеспечение качественно нового уровня инфраструктуры и материально-технической базы учреждений в сфере культуры"</t>
  </si>
  <si>
    <t>2026</t>
  </si>
  <si>
    <t>7.1.3</t>
  </si>
  <si>
    <t>Мероприятие 3 : Приобретение музыкальных инструментов, оборудования и материалов для муниципальной детской школы искусств по видам искусств</t>
  </si>
  <si>
    <t>Мероприятие 3 : Содействие в оказании муниципальных услуг учреждениями в сфере культуры муниципальных образований Омской области в части выплаты заработной платы работникам муниципальных учреждений Омской области</t>
  </si>
  <si>
    <t>Мероприятие 1: Централизованное финансово-экономическое и хозяйственное обеспечение учреждений культуры</t>
  </si>
  <si>
    <t>Мероприятие 2: Софинансирование расходов муниципальных образований Омской области в сфере культуры в целях обеспечения гарантий по оплате труда, предусмотренных трудовым законодательством и иными нормативными правовыми актами Российской Федерации, содержащими нормы трудового права</t>
  </si>
  <si>
    <t>7.1.4</t>
  </si>
  <si>
    <t>Мероприятие 4: Создание модельных библиотек в муниципальных образованиях Омской области</t>
  </si>
  <si>
    <t>Переоснащены муниципальные библиотеки по модельному стандарту</t>
  </si>
  <si>
    <t>Приложение к постановлению Администрациии Азовского ННМР Омской области от 26.11.2024 № 864 "О внесении изменений в муниципальную программу Азовского немецкого национального муниципального района Омской области «Сохранение и развитие культуры и этнотуризма в Азовском немецком национальном муниципальном районе Омской области"</t>
  </si>
</sst>
</file>

<file path=xl/styles.xml><?xml version="1.0" encoding="utf-8"?>
<styleSheet xmlns="http://schemas.openxmlformats.org/spreadsheetml/2006/main">
  <numFmts count="2">
    <numFmt numFmtId="173" formatCode="_-* #,##0.00_р_._-;\-* #,##0.00_р_._-;_-* &quot;-&quot;??_р_._-;_-@_-"/>
    <numFmt numFmtId="174" formatCode="0.0"/>
  </numFmts>
  <fonts count="10"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7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</borders>
  <cellStyleXfs count="2">
    <xf numFmtId="0" fontId="0" fillId="0" borderId="0"/>
    <xf numFmtId="173" fontId="9" fillId="0" borderId="0" applyFont="0" applyFill="0" applyBorder="0" applyAlignment="0" applyProtection="0"/>
  </cellStyleXfs>
  <cellXfs count="172">
    <xf numFmtId="0" fontId="0" fillId="0" borderId="0" xfId="0"/>
    <xf numFmtId="0" fontId="1" fillId="0" borderId="0" xfId="0" applyFont="1" applyFill="1"/>
    <xf numFmtId="0" fontId="1" fillId="0" borderId="0" xfId="0" applyFont="1" applyFill="1" applyBorder="1"/>
    <xf numFmtId="0" fontId="2" fillId="0" borderId="0" xfId="0" applyFont="1" applyFill="1"/>
    <xf numFmtId="0" fontId="3" fillId="0" borderId="0" xfId="0" applyFont="1" applyFill="1"/>
    <xf numFmtId="0" fontId="4" fillId="0" borderId="0" xfId="0" applyFont="1" applyFill="1" applyBorder="1" applyAlignment="1"/>
    <xf numFmtId="0" fontId="4" fillId="0" borderId="0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vertical="center"/>
    </xf>
    <xf numFmtId="0" fontId="2" fillId="0" borderId="2" xfId="0" applyFont="1" applyFill="1" applyBorder="1" applyAlignment="1">
      <alignment vertical="center"/>
    </xf>
    <xf numFmtId="0" fontId="2" fillId="0" borderId="2" xfId="0" applyFont="1" applyFill="1" applyBorder="1" applyAlignment="1">
      <alignment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left" vertical="center" wrapText="1"/>
    </xf>
    <xf numFmtId="4" fontId="2" fillId="0" borderId="5" xfId="0" applyNumberFormat="1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4" fontId="2" fillId="0" borderId="3" xfId="0" applyNumberFormat="1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left" vertical="center" wrapText="1"/>
    </xf>
    <xf numFmtId="4" fontId="2" fillId="0" borderId="9" xfId="0" applyNumberFormat="1" applyFont="1" applyFill="1" applyBorder="1" applyAlignment="1">
      <alignment horizontal="center" vertical="center" wrapText="1"/>
    </xf>
    <xf numFmtId="4" fontId="2" fillId="0" borderId="10" xfId="0" applyNumberFormat="1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4" fontId="2" fillId="0" borderId="5" xfId="0" applyNumberFormat="1" applyFont="1" applyFill="1" applyBorder="1" applyAlignment="1">
      <alignment horizontal="left" vertical="center" wrapText="1"/>
    </xf>
    <xf numFmtId="3" fontId="2" fillId="0" borderId="6" xfId="0" applyNumberFormat="1" applyFont="1" applyFill="1" applyBorder="1" applyAlignment="1">
      <alignment horizontal="center" vertical="center" wrapText="1"/>
    </xf>
    <xf numFmtId="3" fontId="2" fillId="0" borderId="2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4" fontId="2" fillId="0" borderId="2" xfId="0" applyNumberFormat="1" applyFont="1" applyFill="1" applyBorder="1" applyAlignment="1">
      <alignment horizontal="center" vertical="center"/>
    </xf>
    <xf numFmtId="0" fontId="1" fillId="0" borderId="2" xfId="0" applyFont="1" applyFill="1" applyBorder="1" applyAlignment="1">
      <alignment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center" vertical="center"/>
    </xf>
    <xf numFmtId="4" fontId="2" fillId="0" borderId="2" xfId="0" applyNumberFormat="1" applyFont="1" applyFill="1" applyBorder="1" applyAlignment="1">
      <alignment vertical="center"/>
    </xf>
    <xf numFmtId="0" fontId="4" fillId="0" borderId="4" xfId="0" applyFont="1" applyFill="1" applyBorder="1" applyAlignment="1">
      <alignment horizontal="center" vertical="center"/>
    </xf>
    <xf numFmtId="49" fontId="1" fillId="0" borderId="12" xfId="0" applyNumberFormat="1" applyFont="1" applyFill="1" applyBorder="1" applyAlignment="1">
      <alignment vertical="center" wrapText="1"/>
    </xf>
    <xf numFmtId="0" fontId="1" fillId="0" borderId="2" xfId="0" applyFont="1" applyFill="1" applyBorder="1" applyAlignment="1">
      <alignment horizontal="center" vertical="center" wrapText="1"/>
    </xf>
    <xf numFmtId="2" fontId="2" fillId="0" borderId="2" xfId="0" applyNumberFormat="1" applyFont="1" applyFill="1" applyBorder="1" applyAlignment="1">
      <alignment horizontal="center" vertical="center"/>
    </xf>
    <xf numFmtId="0" fontId="8" fillId="0" borderId="13" xfId="0" applyFont="1" applyFill="1" applyBorder="1" applyAlignment="1">
      <alignment horizontal="center" vertical="center"/>
    </xf>
    <xf numFmtId="173" fontId="2" fillId="0" borderId="2" xfId="1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 wrapText="1"/>
    </xf>
    <xf numFmtId="2" fontId="2" fillId="0" borderId="13" xfId="0" applyNumberFormat="1" applyFont="1" applyFill="1" applyBorder="1" applyAlignment="1">
      <alignment horizontal="center" vertical="center"/>
    </xf>
    <xf numFmtId="0" fontId="8" fillId="0" borderId="14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1" fillId="0" borderId="2" xfId="0" applyFont="1" applyFill="1" applyBorder="1"/>
    <xf numFmtId="0" fontId="5" fillId="0" borderId="2" xfId="0" applyFont="1" applyFill="1" applyBorder="1" applyAlignment="1">
      <alignment horizontal="left" vertical="center" wrapText="1"/>
    </xf>
    <xf numFmtId="173" fontId="2" fillId="0" borderId="2" xfId="1" applyFont="1" applyFill="1" applyBorder="1" applyAlignment="1">
      <alignment horizontal="center"/>
    </xf>
    <xf numFmtId="173" fontId="2" fillId="0" borderId="2" xfId="1" applyNumberFormat="1" applyFont="1" applyFill="1" applyBorder="1" applyAlignment="1">
      <alignment horizontal="center"/>
    </xf>
    <xf numFmtId="0" fontId="1" fillId="0" borderId="15" xfId="0" applyFont="1" applyFill="1" applyBorder="1"/>
    <xf numFmtId="0" fontId="2" fillId="0" borderId="0" xfId="0" applyFont="1" applyFill="1" applyBorder="1"/>
    <xf numFmtId="0" fontId="6" fillId="0" borderId="0" xfId="0" applyFont="1" applyFill="1"/>
    <xf numFmtId="0" fontId="4" fillId="0" borderId="15" xfId="0" applyFont="1" applyFill="1" applyBorder="1" applyAlignment="1">
      <alignment horizontal="center" vertical="center"/>
    </xf>
    <xf numFmtId="0" fontId="4" fillId="0" borderId="16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49" fontId="1" fillId="0" borderId="15" xfId="0" applyNumberFormat="1" applyFont="1" applyFill="1" applyBorder="1" applyAlignment="1">
      <alignment horizontal="center" vertical="center"/>
    </xf>
    <xf numFmtId="49" fontId="1" fillId="0" borderId="16" xfId="0" applyNumberFormat="1" applyFont="1" applyFill="1" applyBorder="1" applyAlignment="1">
      <alignment horizontal="center" vertical="center"/>
    </xf>
    <xf numFmtId="49" fontId="1" fillId="0" borderId="13" xfId="0" applyNumberFormat="1" applyFont="1" applyFill="1" applyBorder="1" applyAlignment="1">
      <alignment horizontal="center" vertical="center"/>
    </xf>
    <xf numFmtId="0" fontId="8" fillId="0" borderId="15" xfId="0" applyFont="1" applyFill="1" applyBorder="1" applyAlignment="1">
      <alignment horizontal="center" vertical="center" wrapText="1"/>
    </xf>
    <xf numFmtId="0" fontId="8" fillId="0" borderId="16" xfId="0" applyFont="1" applyFill="1" applyBorder="1" applyAlignment="1">
      <alignment horizontal="center" vertical="center" wrapText="1"/>
    </xf>
    <xf numFmtId="0" fontId="8" fillId="0" borderId="13" xfId="0" applyFont="1" applyFill="1" applyBorder="1" applyAlignment="1">
      <alignment horizontal="center" vertical="center" wrapText="1"/>
    </xf>
    <xf numFmtId="49" fontId="5" fillId="0" borderId="17" xfId="0" applyNumberFormat="1" applyFont="1" applyFill="1" applyBorder="1" applyAlignment="1">
      <alignment horizontal="center" vertical="center" wrapText="1"/>
    </xf>
    <xf numFmtId="49" fontId="5" fillId="0" borderId="18" xfId="0" applyNumberFormat="1" applyFont="1" applyFill="1" applyBorder="1" applyAlignment="1">
      <alignment horizontal="center" vertical="center" wrapText="1"/>
    </xf>
    <xf numFmtId="49" fontId="5" fillId="0" borderId="19" xfId="0" applyNumberFormat="1" applyFont="1" applyFill="1" applyBorder="1" applyAlignment="1">
      <alignment horizontal="center" vertical="center" wrapText="1"/>
    </xf>
    <xf numFmtId="49" fontId="5" fillId="0" borderId="20" xfId="0" applyNumberFormat="1" applyFont="1" applyFill="1" applyBorder="1" applyAlignment="1">
      <alignment horizontal="center" vertical="center" wrapText="1"/>
    </xf>
    <xf numFmtId="49" fontId="5" fillId="0" borderId="12" xfId="0" applyNumberFormat="1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center" vertical="center" wrapText="1"/>
    </xf>
    <xf numFmtId="0" fontId="1" fillId="0" borderId="16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8" fillId="0" borderId="19" xfId="0" applyFont="1" applyFill="1" applyBorder="1" applyAlignment="1">
      <alignment horizontal="center" vertical="center" wrapText="1"/>
    </xf>
    <xf numFmtId="0" fontId="8" fillId="0" borderId="20" xfId="0" applyFont="1" applyFill="1" applyBorder="1" applyAlignment="1">
      <alignment horizontal="center" vertical="center" wrapText="1"/>
    </xf>
    <xf numFmtId="0" fontId="8" fillId="0" borderId="12" xfId="0" applyFont="1" applyFill="1" applyBorder="1" applyAlignment="1">
      <alignment horizontal="center" vertical="center" wrapText="1"/>
    </xf>
    <xf numFmtId="49" fontId="2" fillId="0" borderId="15" xfId="0" applyNumberFormat="1" applyFont="1" applyFill="1" applyBorder="1" applyAlignment="1">
      <alignment horizontal="center" vertical="center" wrapText="1"/>
    </xf>
    <xf numFmtId="49" fontId="2" fillId="0" borderId="16" xfId="0" applyNumberFormat="1" applyFont="1" applyFill="1" applyBorder="1" applyAlignment="1">
      <alignment horizontal="center" vertical="center" wrapText="1"/>
    </xf>
    <xf numFmtId="49" fontId="2" fillId="0" borderId="13" xfId="0" applyNumberFormat="1" applyFont="1" applyFill="1" applyBorder="1" applyAlignment="1">
      <alignment horizontal="center" vertical="center" wrapText="1"/>
    </xf>
    <xf numFmtId="0" fontId="2" fillId="0" borderId="19" xfId="0" applyFont="1" applyFill="1" applyBorder="1" applyAlignment="1">
      <alignment horizontal="center" vertical="center" wrapText="1"/>
    </xf>
    <xf numFmtId="0" fontId="2" fillId="0" borderId="20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8" fillId="0" borderId="15" xfId="0" applyFont="1" applyFill="1" applyBorder="1" applyAlignment="1">
      <alignment horizontal="center" vertical="center"/>
    </xf>
    <xf numFmtId="0" fontId="8" fillId="0" borderId="16" xfId="0" applyFont="1" applyFill="1" applyBorder="1" applyAlignment="1">
      <alignment horizontal="center" vertical="center"/>
    </xf>
    <xf numFmtId="0" fontId="8" fillId="0" borderId="13" xfId="0" applyFont="1" applyFill="1" applyBorder="1" applyAlignment="1">
      <alignment horizontal="center" vertical="center"/>
    </xf>
    <xf numFmtId="0" fontId="1" fillId="0" borderId="15" xfId="0" applyFont="1" applyFill="1" applyBorder="1" applyAlignment="1">
      <alignment horizontal="center" vertical="center"/>
    </xf>
    <xf numFmtId="0" fontId="1" fillId="0" borderId="16" xfId="0" applyFont="1" applyFill="1" applyBorder="1" applyAlignment="1">
      <alignment horizontal="center" vertical="center"/>
    </xf>
    <xf numFmtId="0" fontId="1" fillId="0" borderId="13" xfId="0" applyFont="1" applyFill="1" applyBorder="1" applyAlignment="1">
      <alignment horizontal="center" vertical="center"/>
    </xf>
    <xf numFmtId="0" fontId="1" fillId="0" borderId="15" xfId="0" applyFont="1" applyFill="1" applyBorder="1" applyAlignment="1">
      <alignment horizontal="left" vertical="center" wrapText="1"/>
    </xf>
    <xf numFmtId="0" fontId="1" fillId="0" borderId="16" xfId="0" applyFont="1" applyFill="1" applyBorder="1" applyAlignment="1">
      <alignment horizontal="left" vertical="center" wrapText="1"/>
    </xf>
    <xf numFmtId="0" fontId="1" fillId="0" borderId="13" xfId="0" applyFont="1" applyFill="1" applyBorder="1" applyAlignment="1">
      <alignment horizontal="left" vertical="center" wrapText="1"/>
    </xf>
    <xf numFmtId="0" fontId="5" fillId="0" borderId="19" xfId="0" applyFont="1" applyFill="1" applyBorder="1" applyAlignment="1">
      <alignment horizontal="center" vertical="center" wrapText="1"/>
    </xf>
    <xf numFmtId="0" fontId="5" fillId="0" borderId="20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49" fontId="1" fillId="0" borderId="20" xfId="0" applyNumberFormat="1" applyFont="1" applyFill="1" applyBorder="1" applyAlignment="1">
      <alignment horizontal="center" vertical="center" wrapText="1"/>
    </xf>
    <xf numFmtId="49" fontId="1" fillId="0" borderId="19" xfId="0" applyNumberFormat="1" applyFont="1" applyFill="1" applyBorder="1" applyAlignment="1">
      <alignment horizontal="center" vertical="center" wrapText="1"/>
    </xf>
    <xf numFmtId="0" fontId="1" fillId="0" borderId="21" xfId="0" applyFont="1" applyFill="1" applyBorder="1" applyAlignment="1">
      <alignment horizontal="center" vertical="center" wrapText="1"/>
    </xf>
    <xf numFmtId="0" fontId="1" fillId="0" borderId="22" xfId="0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1" fillId="0" borderId="19" xfId="0" applyFont="1" applyFill="1" applyBorder="1" applyAlignment="1">
      <alignment horizontal="center" vertical="center" wrapText="1"/>
    </xf>
    <xf numFmtId="0" fontId="1" fillId="0" borderId="20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center" vertical="center"/>
    </xf>
    <xf numFmtId="0" fontId="4" fillId="0" borderId="14" xfId="0" applyFont="1" applyFill="1" applyBorder="1" applyAlignment="1">
      <alignment horizontal="center" vertical="center"/>
    </xf>
    <xf numFmtId="0" fontId="2" fillId="0" borderId="21" xfId="0" applyFont="1" applyFill="1" applyBorder="1" applyAlignment="1">
      <alignment horizontal="center" vertical="center" wrapText="1"/>
    </xf>
    <xf numFmtId="0" fontId="2" fillId="0" borderId="22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49" fontId="1" fillId="0" borderId="15" xfId="0" applyNumberFormat="1" applyFont="1" applyFill="1" applyBorder="1" applyAlignment="1">
      <alignment horizontal="center" vertical="center" wrapText="1"/>
    </xf>
    <xf numFmtId="49" fontId="1" fillId="0" borderId="16" xfId="0" applyNumberFormat="1" applyFont="1" applyFill="1" applyBorder="1" applyAlignment="1">
      <alignment horizontal="center" vertical="center" wrapText="1"/>
    </xf>
    <xf numFmtId="49" fontId="1" fillId="0" borderId="13" xfId="0" applyNumberFormat="1" applyFont="1" applyFill="1" applyBorder="1" applyAlignment="1">
      <alignment horizontal="center" vertical="center" wrapText="1"/>
    </xf>
    <xf numFmtId="49" fontId="2" fillId="0" borderId="15" xfId="0" applyNumberFormat="1" applyFont="1" applyFill="1" applyBorder="1" applyAlignment="1">
      <alignment horizontal="center" vertical="center"/>
    </xf>
    <xf numFmtId="49" fontId="2" fillId="0" borderId="16" xfId="0" applyNumberFormat="1" applyFont="1" applyFill="1" applyBorder="1" applyAlignment="1">
      <alignment horizontal="center" vertical="center"/>
    </xf>
    <xf numFmtId="49" fontId="2" fillId="0" borderId="13" xfId="0" applyNumberFormat="1" applyFont="1" applyFill="1" applyBorder="1" applyAlignment="1">
      <alignment horizontal="center" vertical="center"/>
    </xf>
    <xf numFmtId="0" fontId="8" fillId="0" borderId="25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17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8" fillId="0" borderId="24" xfId="0" applyFont="1" applyFill="1" applyBorder="1" applyAlignment="1">
      <alignment horizontal="center" vertical="center" wrapText="1"/>
    </xf>
    <xf numFmtId="49" fontId="1" fillId="0" borderId="25" xfId="0" applyNumberFormat="1" applyFont="1" applyFill="1" applyBorder="1" applyAlignment="1">
      <alignment horizontal="center" vertical="center"/>
    </xf>
    <xf numFmtId="49" fontId="2" fillId="0" borderId="3" xfId="0" applyNumberFormat="1" applyFont="1" applyFill="1" applyBorder="1" applyAlignment="1">
      <alignment horizontal="center" vertical="center" wrapText="1"/>
    </xf>
    <xf numFmtId="49" fontId="2" fillId="0" borderId="17" xfId="0" applyNumberFormat="1" applyFont="1" applyFill="1" applyBorder="1" applyAlignment="1">
      <alignment horizontal="center" vertical="center" wrapText="1"/>
    </xf>
    <xf numFmtId="49" fontId="2" fillId="0" borderId="5" xfId="0" applyNumberFormat="1" applyFont="1" applyFill="1" applyBorder="1" applyAlignment="1">
      <alignment horizontal="center" vertical="center" wrapText="1"/>
    </xf>
    <xf numFmtId="49" fontId="2" fillId="0" borderId="5" xfId="0" applyNumberFormat="1" applyFont="1" applyFill="1" applyBorder="1" applyAlignment="1">
      <alignment horizontal="left" vertical="center" wrapText="1"/>
    </xf>
    <xf numFmtId="49" fontId="2" fillId="0" borderId="1" xfId="0" applyNumberFormat="1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5" fillId="0" borderId="23" xfId="0" applyFont="1" applyFill="1" applyBorder="1" applyAlignment="1">
      <alignment horizontal="center" vertical="center" wrapText="1"/>
    </xf>
    <xf numFmtId="0" fontId="5" fillId="0" borderId="18" xfId="0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center"/>
    </xf>
    <xf numFmtId="0" fontId="1" fillId="0" borderId="16" xfId="0" applyFont="1" applyFill="1" applyBorder="1" applyAlignment="1">
      <alignment horizontal="center"/>
    </xf>
    <xf numFmtId="0" fontId="1" fillId="0" borderId="13" xfId="0" applyFont="1" applyFill="1" applyBorder="1" applyAlignment="1">
      <alignment horizontal="center"/>
    </xf>
    <xf numFmtId="0" fontId="1" fillId="0" borderId="21" xfId="0" applyFont="1" applyFill="1" applyBorder="1" applyAlignment="1">
      <alignment horizontal="center"/>
    </xf>
    <xf numFmtId="0" fontId="1" fillId="0" borderId="22" xfId="0" applyFont="1" applyFill="1" applyBorder="1" applyAlignment="1">
      <alignment horizontal="center"/>
    </xf>
    <xf numFmtId="0" fontId="1" fillId="0" borderId="14" xfId="0" applyFont="1" applyFill="1" applyBorder="1" applyAlignment="1">
      <alignment horizontal="center"/>
    </xf>
    <xf numFmtId="0" fontId="8" fillId="0" borderId="19" xfId="0" applyFont="1" applyFill="1" applyBorder="1" applyAlignment="1">
      <alignment horizontal="center" vertical="center"/>
    </xf>
    <xf numFmtId="0" fontId="8" fillId="0" borderId="20" xfId="0" applyFont="1" applyFill="1" applyBorder="1" applyAlignment="1">
      <alignment horizontal="center" vertical="center"/>
    </xf>
    <xf numFmtId="0" fontId="8" fillId="0" borderId="12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/>
    </xf>
    <xf numFmtId="0" fontId="1" fillId="0" borderId="2" xfId="0" applyFont="1" applyFill="1" applyBorder="1" applyAlignment="1">
      <alignment horizontal="center"/>
    </xf>
    <xf numFmtId="0" fontId="5" fillId="0" borderId="1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21" xfId="0" applyFont="1" applyFill="1" applyBorder="1" applyAlignment="1">
      <alignment horizontal="center" vertical="center"/>
    </xf>
    <xf numFmtId="0" fontId="1" fillId="0" borderId="22" xfId="0" applyFont="1" applyFill="1" applyBorder="1" applyAlignment="1">
      <alignment horizontal="center" vertical="center"/>
    </xf>
    <xf numFmtId="0" fontId="1" fillId="0" borderId="14" xfId="0" applyFont="1" applyFill="1" applyBorder="1" applyAlignment="1">
      <alignment horizontal="center" vertical="center"/>
    </xf>
    <xf numFmtId="1" fontId="4" fillId="0" borderId="2" xfId="0" applyNumberFormat="1" applyFont="1" applyFill="1" applyBorder="1" applyAlignment="1">
      <alignment horizontal="center" vertical="center"/>
    </xf>
    <xf numFmtId="0" fontId="4" fillId="0" borderId="21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/>
    </xf>
    <xf numFmtId="0" fontId="2" fillId="0" borderId="2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vertical="top" wrapText="1"/>
    </xf>
    <xf numFmtId="0" fontId="1" fillId="0" borderId="0" xfId="0" applyFont="1" applyFill="1" applyBorder="1" applyAlignment="1">
      <alignment horizontal="left" wrapText="1"/>
    </xf>
    <xf numFmtId="0" fontId="4" fillId="0" borderId="0" xfId="0" applyFont="1" applyFill="1" applyBorder="1" applyAlignment="1">
      <alignment horizontal="center"/>
    </xf>
    <xf numFmtId="174" fontId="4" fillId="0" borderId="15" xfId="0" applyNumberFormat="1" applyFont="1" applyFill="1" applyBorder="1" applyAlignment="1">
      <alignment horizontal="center" vertical="center" wrapText="1"/>
    </xf>
    <xf numFmtId="174" fontId="4" fillId="0" borderId="16" xfId="0" applyNumberFormat="1" applyFont="1" applyFill="1" applyBorder="1" applyAlignment="1">
      <alignment horizontal="center" vertical="center" wrapText="1"/>
    </xf>
    <xf numFmtId="174" fontId="4" fillId="0" borderId="13" xfId="0" applyNumberFormat="1" applyFont="1" applyFill="1" applyBorder="1" applyAlignment="1">
      <alignment horizontal="center" vertical="center" wrapText="1"/>
    </xf>
    <xf numFmtId="14" fontId="8" fillId="0" borderId="15" xfId="0" applyNumberFormat="1" applyFont="1" applyFill="1" applyBorder="1" applyAlignment="1">
      <alignment horizontal="center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N261"/>
  <sheetViews>
    <sheetView tabSelected="1" view="pageBreakPreview" topLeftCell="P1" zoomScaleNormal="100" zoomScaleSheetLayoutView="100" workbookViewId="0">
      <selection activeCell="N2" sqref="N2:X2"/>
    </sheetView>
  </sheetViews>
  <sheetFormatPr defaultColWidth="11.5703125" defaultRowHeight="12.75"/>
  <cols>
    <col min="1" max="1" width="6.5703125" style="1" customWidth="1"/>
    <col min="2" max="2" width="31.28515625" style="1" customWidth="1"/>
    <col min="3" max="3" width="5.42578125" style="1" customWidth="1"/>
    <col min="4" max="4" width="6.5703125" style="1" customWidth="1"/>
    <col min="5" max="5" width="11.140625" style="1" customWidth="1"/>
    <col min="6" max="6" width="17.5703125" style="1" customWidth="1"/>
    <col min="7" max="7" width="15.7109375" style="3" customWidth="1"/>
    <col min="8" max="8" width="15.5703125" style="3" customWidth="1"/>
    <col min="9" max="9" width="14.5703125" style="3" customWidth="1"/>
    <col min="10" max="10" width="14.28515625" style="3" customWidth="1"/>
    <col min="11" max="11" width="14.85546875" style="3" customWidth="1"/>
    <col min="12" max="14" width="15.5703125" style="3" customWidth="1"/>
    <col min="15" max="15" width="31.42578125" style="1" customWidth="1"/>
    <col min="16" max="16" width="7.7109375" style="1" customWidth="1"/>
    <col min="17" max="17" width="8.42578125" style="1" customWidth="1"/>
    <col min="18" max="18" width="9.42578125" style="1" customWidth="1"/>
    <col min="19" max="19" width="8.28515625" style="1" customWidth="1"/>
    <col min="20" max="20" width="8" style="1" customWidth="1"/>
    <col min="21" max="21" width="8.28515625" style="1" customWidth="1"/>
    <col min="22" max="24" width="8" style="1" customWidth="1"/>
    <col min="25" max="25" width="11.5703125" style="2" customWidth="1"/>
    <col min="26" max="66" width="11.5703125" style="2"/>
    <col min="67" max="16384" width="11.5703125" style="1"/>
  </cols>
  <sheetData>
    <row r="1" spans="1:66" ht="43.5" customHeight="1">
      <c r="N1" s="165" t="s">
        <v>175</v>
      </c>
      <c r="O1" s="165"/>
      <c r="P1" s="165"/>
      <c r="Q1" s="165"/>
      <c r="R1" s="165"/>
      <c r="S1" s="165"/>
      <c r="T1" s="165"/>
      <c r="U1" s="165"/>
      <c r="V1" s="165"/>
      <c r="W1" s="165"/>
      <c r="X1" s="165"/>
    </row>
    <row r="2" spans="1:66" s="5" customFormat="1" ht="15">
      <c r="A2" s="1"/>
      <c r="B2" s="1"/>
      <c r="C2" s="1"/>
      <c r="D2" s="1"/>
      <c r="E2" s="1"/>
      <c r="F2" s="1"/>
      <c r="G2" s="3"/>
      <c r="H2" s="3"/>
      <c r="I2" s="3"/>
      <c r="J2" s="3"/>
      <c r="K2" s="3"/>
      <c r="L2" s="3"/>
      <c r="M2" s="3"/>
      <c r="N2" s="166"/>
      <c r="O2" s="166"/>
      <c r="P2" s="166"/>
      <c r="Q2" s="166"/>
      <c r="R2" s="166"/>
      <c r="S2" s="166"/>
      <c r="T2" s="166"/>
      <c r="U2" s="166"/>
      <c r="V2" s="166"/>
      <c r="W2" s="166"/>
      <c r="X2" s="166"/>
    </row>
    <row r="3" spans="1:66" s="5" customFormat="1" ht="13.5" customHeight="1">
      <c r="A3" s="167" t="s">
        <v>16</v>
      </c>
      <c r="B3" s="167"/>
      <c r="C3" s="167"/>
      <c r="D3" s="167"/>
      <c r="E3" s="167"/>
      <c r="F3" s="167"/>
      <c r="G3" s="167"/>
      <c r="H3" s="167"/>
      <c r="I3" s="167"/>
      <c r="J3" s="167"/>
      <c r="K3" s="167"/>
      <c r="L3" s="167"/>
      <c r="M3" s="167"/>
      <c r="N3" s="167"/>
      <c r="O3" s="167"/>
      <c r="P3" s="167"/>
      <c r="Q3" s="167"/>
      <c r="R3" s="167"/>
      <c r="S3" s="167"/>
      <c r="T3" s="167"/>
      <c r="U3" s="167"/>
      <c r="V3" s="167"/>
      <c r="W3" s="167"/>
      <c r="X3" s="167"/>
    </row>
    <row r="4" spans="1:66" s="5" customFormat="1" ht="15">
      <c r="A4" s="167" t="s">
        <v>17</v>
      </c>
      <c r="B4" s="167"/>
      <c r="C4" s="167"/>
      <c r="D4" s="167"/>
      <c r="E4" s="167"/>
      <c r="F4" s="167"/>
      <c r="G4" s="167"/>
      <c r="H4" s="167"/>
      <c r="I4" s="167"/>
      <c r="J4" s="167"/>
      <c r="K4" s="167"/>
      <c r="L4" s="167"/>
      <c r="M4" s="167"/>
      <c r="N4" s="167"/>
      <c r="O4" s="167"/>
      <c r="P4" s="167"/>
      <c r="Q4" s="167"/>
      <c r="R4" s="167"/>
      <c r="S4" s="167"/>
      <c r="T4" s="167"/>
      <c r="U4" s="167"/>
      <c r="V4" s="167"/>
      <c r="W4" s="167"/>
      <c r="X4" s="167"/>
    </row>
    <row r="5" spans="1:66" s="8" customFormat="1" ht="15">
      <c r="A5" s="6"/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  <c r="BA5" s="7"/>
      <c r="BB5" s="7"/>
      <c r="BC5" s="7"/>
      <c r="BD5" s="7"/>
      <c r="BE5" s="7"/>
      <c r="BF5" s="7"/>
      <c r="BG5" s="7"/>
      <c r="BH5" s="7"/>
      <c r="BI5" s="7"/>
      <c r="BJ5" s="7"/>
      <c r="BK5" s="7"/>
      <c r="BL5" s="7"/>
      <c r="BM5" s="7"/>
      <c r="BN5" s="7"/>
    </row>
    <row r="6" spans="1:66" s="8" customFormat="1" ht="36.75" customHeight="1">
      <c r="A6" s="160" t="s">
        <v>0</v>
      </c>
      <c r="B6" s="160" t="s">
        <v>18</v>
      </c>
      <c r="C6" s="152" t="s">
        <v>1</v>
      </c>
      <c r="D6" s="152"/>
      <c r="E6" s="160" t="s">
        <v>20</v>
      </c>
      <c r="F6" s="164" t="s">
        <v>15</v>
      </c>
      <c r="G6" s="164"/>
      <c r="H6" s="164"/>
      <c r="I6" s="164"/>
      <c r="J6" s="164"/>
      <c r="K6" s="164"/>
      <c r="L6" s="164"/>
      <c r="M6" s="164"/>
      <c r="N6" s="164"/>
      <c r="O6" s="80" t="s">
        <v>29</v>
      </c>
      <c r="P6" s="80"/>
      <c r="Q6" s="80"/>
      <c r="R6" s="80"/>
      <c r="S6" s="80"/>
      <c r="T6" s="80"/>
      <c r="U6" s="80"/>
      <c r="V6" s="80"/>
      <c r="W6" s="80"/>
      <c r="X6" s="80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</row>
    <row r="7" spans="1:66" s="8" customFormat="1" ht="27" customHeight="1">
      <c r="A7" s="161"/>
      <c r="B7" s="161"/>
      <c r="C7" s="160" t="s">
        <v>19</v>
      </c>
      <c r="D7" s="160" t="s">
        <v>19</v>
      </c>
      <c r="E7" s="161"/>
      <c r="F7" s="160" t="s">
        <v>2</v>
      </c>
      <c r="G7" s="164" t="s">
        <v>3</v>
      </c>
      <c r="H7" s="164"/>
      <c r="I7" s="164"/>
      <c r="J7" s="164"/>
      <c r="K7" s="164"/>
      <c r="L7" s="164"/>
      <c r="M7" s="164"/>
      <c r="N7" s="164"/>
      <c r="O7" s="80" t="s">
        <v>4</v>
      </c>
      <c r="P7" s="80" t="s">
        <v>5</v>
      </c>
      <c r="Q7" s="159" t="s">
        <v>6</v>
      </c>
      <c r="R7" s="159"/>
      <c r="S7" s="159"/>
      <c r="T7" s="159"/>
      <c r="U7" s="159"/>
      <c r="V7" s="159"/>
      <c r="W7" s="159"/>
      <c r="X7" s="159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  <c r="BB7" s="7"/>
      <c r="BC7" s="7"/>
      <c r="BD7" s="7"/>
      <c r="BE7" s="7"/>
      <c r="BF7" s="7"/>
      <c r="BG7" s="7"/>
      <c r="BH7" s="7"/>
      <c r="BI7" s="7"/>
      <c r="BJ7" s="7"/>
      <c r="BK7" s="7"/>
      <c r="BL7" s="7"/>
      <c r="BM7" s="7"/>
      <c r="BN7" s="7"/>
    </row>
    <row r="8" spans="1:66" s="8" customFormat="1" ht="14.85" customHeight="1">
      <c r="A8" s="161"/>
      <c r="B8" s="161"/>
      <c r="C8" s="161"/>
      <c r="D8" s="161"/>
      <c r="E8" s="161"/>
      <c r="F8" s="161"/>
      <c r="G8" s="160" t="s">
        <v>27</v>
      </c>
      <c r="H8" s="152" t="s">
        <v>28</v>
      </c>
      <c r="I8" s="152"/>
      <c r="J8" s="152"/>
      <c r="K8" s="152"/>
      <c r="L8" s="152"/>
      <c r="M8" s="152"/>
      <c r="N8" s="152"/>
      <c r="O8" s="80"/>
      <c r="P8" s="80"/>
      <c r="Q8" s="162" t="s">
        <v>7</v>
      </c>
      <c r="R8" s="80" t="s">
        <v>28</v>
      </c>
      <c r="S8" s="80"/>
      <c r="T8" s="80"/>
      <c r="U8" s="80"/>
      <c r="V8" s="80"/>
      <c r="W8" s="80"/>
      <c r="X8" s="80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  <c r="BA8" s="7"/>
      <c r="BB8" s="7"/>
      <c r="BC8" s="7"/>
      <c r="BD8" s="7"/>
      <c r="BE8" s="7"/>
      <c r="BF8" s="7"/>
      <c r="BG8" s="7"/>
      <c r="BH8" s="7"/>
      <c r="BI8" s="7"/>
      <c r="BJ8" s="7"/>
      <c r="BK8" s="7"/>
      <c r="BL8" s="7"/>
      <c r="BM8" s="7"/>
      <c r="BN8" s="7"/>
    </row>
    <row r="9" spans="1:66" s="8" customFormat="1" ht="54" customHeight="1">
      <c r="A9" s="161"/>
      <c r="B9" s="161"/>
      <c r="C9" s="161"/>
      <c r="D9" s="161"/>
      <c r="E9" s="161"/>
      <c r="F9" s="161"/>
      <c r="G9" s="161"/>
      <c r="H9" s="11">
        <v>2020</v>
      </c>
      <c r="I9" s="11">
        <v>2021</v>
      </c>
      <c r="J9" s="11">
        <v>2022</v>
      </c>
      <c r="K9" s="11">
        <v>2023</v>
      </c>
      <c r="L9" s="11">
        <v>2024</v>
      </c>
      <c r="M9" s="11">
        <v>2025</v>
      </c>
      <c r="N9" s="11">
        <v>2026</v>
      </c>
      <c r="O9" s="107"/>
      <c r="P9" s="107"/>
      <c r="Q9" s="163"/>
      <c r="R9" s="12">
        <v>2020</v>
      </c>
      <c r="S9" s="12">
        <v>2021</v>
      </c>
      <c r="T9" s="12">
        <v>2022</v>
      </c>
      <c r="U9" s="12">
        <v>2023</v>
      </c>
      <c r="V9" s="12">
        <v>2024</v>
      </c>
      <c r="W9" s="12">
        <v>2025</v>
      </c>
      <c r="X9" s="12">
        <v>2026</v>
      </c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  <c r="BB9" s="7"/>
      <c r="BC9" s="7"/>
      <c r="BD9" s="7"/>
      <c r="BE9" s="7"/>
      <c r="BF9" s="7"/>
      <c r="BG9" s="7"/>
      <c r="BH9" s="7"/>
      <c r="BI9" s="7"/>
      <c r="BJ9" s="7"/>
      <c r="BK9" s="7"/>
      <c r="BL9" s="7"/>
      <c r="BM9" s="7"/>
      <c r="BN9" s="7"/>
    </row>
    <row r="10" spans="1:66" s="8" customFormat="1" ht="53.25" customHeight="1">
      <c r="A10" s="80" t="s">
        <v>97</v>
      </c>
      <c r="B10" s="80"/>
      <c r="C10" s="13"/>
      <c r="D10" s="13"/>
      <c r="E10" s="10" t="s">
        <v>14</v>
      </c>
      <c r="F10" s="10" t="s">
        <v>14</v>
      </c>
      <c r="G10" s="10" t="s">
        <v>14</v>
      </c>
      <c r="H10" s="10" t="s">
        <v>14</v>
      </c>
      <c r="I10" s="10" t="s">
        <v>14</v>
      </c>
      <c r="J10" s="10" t="s">
        <v>14</v>
      </c>
      <c r="K10" s="10" t="s">
        <v>14</v>
      </c>
      <c r="L10" s="10" t="s">
        <v>14</v>
      </c>
      <c r="M10" s="10" t="s">
        <v>14</v>
      </c>
      <c r="N10" s="10" t="s">
        <v>14</v>
      </c>
      <c r="O10" s="10" t="s">
        <v>14</v>
      </c>
      <c r="P10" s="10" t="s">
        <v>14</v>
      </c>
      <c r="Q10" s="14" t="s">
        <v>14</v>
      </c>
      <c r="R10" s="10" t="s">
        <v>14</v>
      </c>
      <c r="S10" s="10" t="s">
        <v>14</v>
      </c>
      <c r="T10" s="10" t="s">
        <v>14</v>
      </c>
      <c r="U10" s="10" t="s">
        <v>14</v>
      </c>
      <c r="V10" s="10" t="s">
        <v>14</v>
      </c>
      <c r="W10" s="10" t="s">
        <v>14</v>
      </c>
      <c r="X10" s="10" t="s">
        <v>14</v>
      </c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  <c r="BA10" s="7"/>
      <c r="BB10" s="7"/>
      <c r="BC10" s="7"/>
      <c r="BD10" s="7"/>
      <c r="BE10" s="7"/>
      <c r="BF10" s="7"/>
      <c r="BG10" s="7"/>
      <c r="BH10" s="7"/>
      <c r="BI10" s="7"/>
      <c r="BJ10" s="7"/>
      <c r="BK10" s="7"/>
      <c r="BL10" s="7"/>
      <c r="BM10" s="7"/>
      <c r="BN10" s="7"/>
    </row>
    <row r="11" spans="1:66" s="8" customFormat="1" ht="74.25" customHeight="1">
      <c r="A11" s="80" t="s">
        <v>98</v>
      </c>
      <c r="B11" s="80"/>
      <c r="C11" s="13"/>
      <c r="D11" s="13"/>
      <c r="E11" s="10" t="s">
        <v>14</v>
      </c>
      <c r="F11" s="10" t="s">
        <v>14</v>
      </c>
      <c r="G11" s="10" t="s">
        <v>14</v>
      </c>
      <c r="H11" s="10" t="s">
        <v>14</v>
      </c>
      <c r="I11" s="10" t="s">
        <v>14</v>
      </c>
      <c r="J11" s="10" t="s">
        <v>14</v>
      </c>
      <c r="K11" s="10" t="s">
        <v>14</v>
      </c>
      <c r="L11" s="10" t="s">
        <v>14</v>
      </c>
      <c r="M11" s="10" t="s">
        <v>14</v>
      </c>
      <c r="N11" s="10" t="s">
        <v>14</v>
      </c>
      <c r="O11" s="10" t="s">
        <v>14</v>
      </c>
      <c r="P11" s="10" t="s">
        <v>14</v>
      </c>
      <c r="Q11" s="14" t="s">
        <v>14</v>
      </c>
      <c r="R11" s="10" t="s">
        <v>14</v>
      </c>
      <c r="S11" s="10" t="s">
        <v>14</v>
      </c>
      <c r="T11" s="10" t="s">
        <v>14</v>
      </c>
      <c r="U11" s="10" t="s">
        <v>14</v>
      </c>
      <c r="V11" s="10" t="s">
        <v>14</v>
      </c>
      <c r="W11" s="10" t="s">
        <v>14</v>
      </c>
      <c r="X11" s="10" t="s">
        <v>14</v>
      </c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7"/>
      <c r="AZ11" s="7"/>
      <c r="BA11" s="7"/>
      <c r="BB11" s="7"/>
      <c r="BC11" s="7"/>
      <c r="BD11" s="7"/>
      <c r="BE11" s="7"/>
      <c r="BF11" s="7"/>
      <c r="BG11" s="7"/>
      <c r="BH11" s="7"/>
      <c r="BI11" s="7"/>
      <c r="BJ11" s="7"/>
      <c r="BK11" s="7"/>
      <c r="BL11" s="7"/>
      <c r="BM11" s="7"/>
      <c r="BN11" s="7"/>
    </row>
    <row r="12" spans="1:66" s="8" customFormat="1" ht="42" customHeight="1">
      <c r="A12" s="80" t="s">
        <v>30</v>
      </c>
      <c r="B12" s="80"/>
      <c r="C12" s="13"/>
      <c r="D12" s="13"/>
      <c r="E12" s="10" t="s">
        <v>14</v>
      </c>
      <c r="F12" s="10" t="s">
        <v>14</v>
      </c>
      <c r="G12" s="10" t="s">
        <v>14</v>
      </c>
      <c r="H12" s="10" t="s">
        <v>14</v>
      </c>
      <c r="I12" s="10" t="s">
        <v>14</v>
      </c>
      <c r="J12" s="10" t="s">
        <v>14</v>
      </c>
      <c r="K12" s="10" t="s">
        <v>14</v>
      </c>
      <c r="L12" s="10" t="s">
        <v>14</v>
      </c>
      <c r="M12" s="10" t="s">
        <v>14</v>
      </c>
      <c r="N12" s="10" t="s">
        <v>14</v>
      </c>
      <c r="O12" s="10" t="s">
        <v>14</v>
      </c>
      <c r="P12" s="10" t="s">
        <v>14</v>
      </c>
      <c r="Q12" s="14" t="s">
        <v>14</v>
      </c>
      <c r="R12" s="10" t="s">
        <v>14</v>
      </c>
      <c r="S12" s="10" t="s">
        <v>14</v>
      </c>
      <c r="T12" s="10" t="s">
        <v>14</v>
      </c>
      <c r="U12" s="10" t="s">
        <v>14</v>
      </c>
      <c r="V12" s="10" t="s">
        <v>14</v>
      </c>
      <c r="W12" s="10" t="s">
        <v>14</v>
      </c>
      <c r="X12" s="10" t="s">
        <v>14</v>
      </c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  <c r="BA12" s="7"/>
      <c r="BB12" s="7"/>
      <c r="BC12" s="7"/>
      <c r="BD12" s="7"/>
      <c r="BE12" s="7"/>
      <c r="BF12" s="7"/>
      <c r="BG12" s="7"/>
      <c r="BH12" s="7"/>
      <c r="BI12" s="7"/>
      <c r="BJ12" s="7"/>
      <c r="BK12" s="7"/>
      <c r="BL12" s="7"/>
      <c r="BM12" s="7"/>
      <c r="BN12" s="7"/>
    </row>
    <row r="13" spans="1:66" s="8" customFormat="1" ht="72" customHeight="1">
      <c r="A13" s="80" t="s">
        <v>99</v>
      </c>
      <c r="B13" s="80"/>
      <c r="C13" s="13"/>
      <c r="D13" s="13"/>
      <c r="E13" s="10" t="s">
        <v>14</v>
      </c>
      <c r="F13" s="10" t="s">
        <v>14</v>
      </c>
      <c r="G13" s="10" t="s">
        <v>14</v>
      </c>
      <c r="H13" s="10" t="s">
        <v>14</v>
      </c>
      <c r="I13" s="10" t="s">
        <v>14</v>
      </c>
      <c r="J13" s="10" t="s">
        <v>14</v>
      </c>
      <c r="K13" s="10" t="s">
        <v>14</v>
      </c>
      <c r="L13" s="10" t="s">
        <v>14</v>
      </c>
      <c r="M13" s="10" t="s">
        <v>14</v>
      </c>
      <c r="N13" s="10" t="s">
        <v>14</v>
      </c>
      <c r="O13" s="10" t="s">
        <v>14</v>
      </c>
      <c r="P13" s="10" t="s">
        <v>14</v>
      </c>
      <c r="Q13" s="14" t="s">
        <v>14</v>
      </c>
      <c r="R13" s="10" t="s">
        <v>14</v>
      </c>
      <c r="S13" s="10" t="s">
        <v>14</v>
      </c>
      <c r="T13" s="10" t="s">
        <v>14</v>
      </c>
      <c r="U13" s="10" t="s">
        <v>14</v>
      </c>
      <c r="V13" s="10" t="s">
        <v>14</v>
      </c>
      <c r="W13" s="10" t="s">
        <v>14</v>
      </c>
      <c r="X13" s="10" t="s">
        <v>14</v>
      </c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  <c r="AY13" s="7"/>
      <c r="AZ13" s="7"/>
      <c r="BA13" s="7"/>
      <c r="BB13" s="7"/>
      <c r="BC13" s="7"/>
      <c r="BD13" s="7"/>
      <c r="BE13" s="7"/>
      <c r="BF13" s="7"/>
      <c r="BG13" s="7"/>
      <c r="BH13" s="7"/>
      <c r="BI13" s="7"/>
      <c r="BJ13" s="7"/>
      <c r="BK13" s="7"/>
      <c r="BL13" s="7"/>
      <c r="BM13" s="7"/>
      <c r="BN13" s="7"/>
    </row>
    <row r="14" spans="1:66" s="8" customFormat="1" ht="128.25" customHeight="1">
      <c r="A14" s="80" t="s">
        <v>100</v>
      </c>
      <c r="B14" s="80"/>
      <c r="C14" s="13"/>
      <c r="D14" s="13"/>
      <c r="E14" s="10" t="s">
        <v>14</v>
      </c>
      <c r="F14" s="10" t="s">
        <v>14</v>
      </c>
      <c r="G14" s="10" t="s">
        <v>14</v>
      </c>
      <c r="H14" s="10" t="s">
        <v>14</v>
      </c>
      <c r="I14" s="10" t="s">
        <v>14</v>
      </c>
      <c r="J14" s="10" t="s">
        <v>14</v>
      </c>
      <c r="K14" s="10" t="s">
        <v>14</v>
      </c>
      <c r="L14" s="10" t="s">
        <v>14</v>
      </c>
      <c r="M14" s="10" t="s">
        <v>14</v>
      </c>
      <c r="N14" s="10" t="s">
        <v>14</v>
      </c>
      <c r="O14" s="10" t="s">
        <v>14</v>
      </c>
      <c r="P14" s="10" t="s">
        <v>14</v>
      </c>
      <c r="Q14" s="14" t="s">
        <v>14</v>
      </c>
      <c r="R14" s="10" t="s">
        <v>14</v>
      </c>
      <c r="S14" s="10" t="s">
        <v>14</v>
      </c>
      <c r="T14" s="10" t="s">
        <v>14</v>
      </c>
      <c r="U14" s="10" t="s">
        <v>14</v>
      </c>
      <c r="V14" s="10" t="s">
        <v>14</v>
      </c>
      <c r="W14" s="10" t="s">
        <v>14</v>
      </c>
      <c r="X14" s="10" t="s">
        <v>14</v>
      </c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  <c r="BA14" s="7"/>
      <c r="BB14" s="7"/>
      <c r="BC14" s="7"/>
      <c r="BD14" s="7"/>
      <c r="BE14" s="7"/>
      <c r="BF14" s="7"/>
      <c r="BG14" s="7"/>
      <c r="BH14" s="7"/>
      <c r="BI14" s="7"/>
      <c r="BJ14" s="7"/>
      <c r="BK14" s="7"/>
      <c r="BL14" s="7"/>
      <c r="BM14" s="7"/>
      <c r="BN14" s="7"/>
    </row>
    <row r="15" spans="1:66" s="8" customFormat="1" ht="21">
      <c r="A15" s="134" t="s">
        <v>9</v>
      </c>
      <c r="B15" s="136" t="s">
        <v>101</v>
      </c>
      <c r="C15" s="64" t="s">
        <v>26</v>
      </c>
      <c r="D15" s="64" t="s">
        <v>166</v>
      </c>
      <c r="E15" s="151" t="s">
        <v>8</v>
      </c>
      <c r="F15" s="16" t="s">
        <v>21</v>
      </c>
      <c r="G15" s="17">
        <f>G16+G17+G18+G19</f>
        <v>296980635.50999999</v>
      </c>
      <c r="H15" s="17">
        <f t="shared" ref="H15:N15" si="0">H16+H17+H18+H19</f>
        <v>40816933.730000004</v>
      </c>
      <c r="I15" s="17">
        <f t="shared" si="0"/>
        <v>43519421.660000004</v>
      </c>
      <c r="J15" s="17">
        <f t="shared" si="0"/>
        <v>52084447.439999998</v>
      </c>
      <c r="K15" s="17">
        <f t="shared" si="0"/>
        <v>54467554.519999996</v>
      </c>
      <c r="L15" s="17">
        <f t="shared" si="0"/>
        <v>71090275.840000004</v>
      </c>
      <c r="M15" s="17">
        <f>M16+M17+M18+M19</f>
        <v>34167439.689999998</v>
      </c>
      <c r="N15" s="17">
        <f t="shared" si="0"/>
        <v>35002002.32</v>
      </c>
      <c r="O15" s="15" t="s">
        <v>8</v>
      </c>
      <c r="P15" s="15" t="s">
        <v>8</v>
      </c>
      <c r="Q15" s="18" t="s">
        <v>8</v>
      </c>
      <c r="R15" s="10" t="s">
        <v>8</v>
      </c>
      <c r="S15" s="10" t="s">
        <v>8</v>
      </c>
      <c r="T15" s="10" t="s">
        <v>8</v>
      </c>
      <c r="U15" s="10" t="s">
        <v>8</v>
      </c>
      <c r="V15" s="10" t="s">
        <v>8</v>
      </c>
      <c r="W15" s="10" t="s">
        <v>8</v>
      </c>
      <c r="X15" s="10" t="s">
        <v>8</v>
      </c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7"/>
      <c r="AV15" s="7"/>
      <c r="AW15" s="7"/>
      <c r="AX15" s="7"/>
      <c r="AY15" s="7"/>
      <c r="AZ15" s="7"/>
      <c r="BA15" s="7"/>
      <c r="BB15" s="7"/>
      <c r="BC15" s="7"/>
      <c r="BD15" s="7"/>
      <c r="BE15" s="7"/>
      <c r="BF15" s="7"/>
      <c r="BG15" s="7"/>
      <c r="BH15" s="7"/>
      <c r="BI15" s="7"/>
      <c r="BJ15" s="7"/>
      <c r="BK15" s="7"/>
      <c r="BL15" s="7"/>
      <c r="BM15" s="7"/>
      <c r="BN15" s="7"/>
    </row>
    <row r="16" spans="1:66" s="8" customFormat="1" ht="42">
      <c r="A16" s="135"/>
      <c r="B16" s="135"/>
      <c r="C16" s="64"/>
      <c r="D16" s="64"/>
      <c r="E16" s="152"/>
      <c r="F16" s="19" t="s">
        <v>22</v>
      </c>
      <c r="G16" s="20">
        <f>H16+I16+J16+K16+L16+N16</f>
        <v>177878593.33000001</v>
      </c>
      <c r="H16" s="20">
        <f t="shared" ref="H16:N16" si="1">H21</f>
        <v>28364109.670000002</v>
      </c>
      <c r="I16" s="20">
        <f t="shared" si="1"/>
        <v>28941565.920000002</v>
      </c>
      <c r="J16" s="20">
        <f>J21</f>
        <v>32762865.890000001</v>
      </c>
      <c r="K16" s="20">
        <f t="shared" si="1"/>
        <v>20963541.09</v>
      </c>
      <c r="L16" s="20">
        <f t="shared" si="1"/>
        <v>31844508.440000001</v>
      </c>
      <c r="M16" s="20">
        <f>M21</f>
        <v>34167439.689999998</v>
      </c>
      <c r="N16" s="20">
        <f t="shared" si="1"/>
        <v>35002002.32</v>
      </c>
      <c r="O16" s="9" t="s">
        <v>8</v>
      </c>
      <c r="P16" s="9" t="s">
        <v>8</v>
      </c>
      <c r="Q16" s="21" t="s">
        <v>8</v>
      </c>
      <c r="R16" s="10" t="s">
        <v>8</v>
      </c>
      <c r="S16" s="10" t="s">
        <v>8</v>
      </c>
      <c r="T16" s="10" t="s">
        <v>8</v>
      </c>
      <c r="U16" s="10" t="s">
        <v>8</v>
      </c>
      <c r="V16" s="10" t="s">
        <v>8</v>
      </c>
      <c r="W16" s="10" t="s">
        <v>8</v>
      </c>
      <c r="X16" s="10" t="s">
        <v>8</v>
      </c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7"/>
      <c r="AU16" s="7"/>
      <c r="AV16" s="7"/>
      <c r="AW16" s="7"/>
      <c r="AX16" s="7"/>
      <c r="AY16" s="7"/>
      <c r="AZ16" s="7"/>
      <c r="BA16" s="7"/>
      <c r="BB16" s="7"/>
      <c r="BC16" s="7"/>
      <c r="BD16" s="7"/>
      <c r="BE16" s="7"/>
      <c r="BF16" s="7"/>
      <c r="BG16" s="7"/>
      <c r="BH16" s="7"/>
      <c r="BI16" s="7"/>
      <c r="BJ16" s="7"/>
      <c r="BK16" s="7"/>
      <c r="BL16" s="7"/>
      <c r="BM16" s="7"/>
      <c r="BN16" s="7"/>
    </row>
    <row r="17" spans="1:66" s="8" customFormat="1" ht="34.5" customHeight="1">
      <c r="A17" s="135"/>
      <c r="B17" s="135"/>
      <c r="C17" s="64"/>
      <c r="D17" s="64"/>
      <c r="E17" s="152"/>
      <c r="F17" s="19" t="s">
        <v>23</v>
      </c>
      <c r="G17" s="20">
        <f>H17+I17+J17+K17+L17+N17</f>
        <v>119102042.18000001</v>
      </c>
      <c r="H17" s="20">
        <f t="shared" ref="H17:N17" si="2">H22</f>
        <v>12452824.060000001</v>
      </c>
      <c r="I17" s="20">
        <f t="shared" si="2"/>
        <v>14577855.74</v>
      </c>
      <c r="J17" s="20">
        <f t="shared" si="2"/>
        <v>19321581.550000001</v>
      </c>
      <c r="K17" s="20">
        <f t="shared" si="2"/>
        <v>33504013.43</v>
      </c>
      <c r="L17" s="20">
        <f t="shared" si="2"/>
        <v>39245767.399999999</v>
      </c>
      <c r="M17" s="20">
        <f>M22</f>
        <v>0</v>
      </c>
      <c r="N17" s="20">
        <f t="shared" si="2"/>
        <v>0</v>
      </c>
      <c r="O17" s="9" t="s">
        <v>8</v>
      </c>
      <c r="P17" s="9" t="s">
        <v>8</v>
      </c>
      <c r="Q17" s="21" t="s">
        <v>8</v>
      </c>
      <c r="R17" s="10" t="s">
        <v>8</v>
      </c>
      <c r="S17" s="10" t="s">
        <v>8</v>
      </c>
      <c r="T17" s="10" t="s">
        <v>8</v>
      </c>
      <c r="U17" s="10" t="s">
        <v>8</v>
      </c>
      <c r="V17" s="10" t="s">
        <v>8</v>
      </c>
      <c r="W17" s="10" t="s">
        <v>8</v>
      </c>
      <c r="X17" s="10" t="s">
        <v>8</v>
      </c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  <c r="AW17" s="7"/>
      <c r="AX17" s="7"/>
      <c r="AY17" s="7"/>
      <c r="AZ17" s="7"/>
      <c r="BA17" s="7"/>
      <c r="BB17" s="7"/>
      <c r="BC17" s="7"/>
      <c r="BD17" s="7"/>
      <c r="BE17" s="7"/>
      <c r="BF17" s="7"/>
      <c r="BG17" s="7"/>
      <c r="BH17" s="7"/>
      <c r="BI17" s="7"/>
      <c r="BJ17" s="7"/>
      <c r="BK17" s="7"/>
      <c r="BL17" s="7"/>
      <c r="BM17" s="7"/>
      <c r="BN17" s="7"/>
    </row>
    <row r="18" spans="1:66" s="8" customFormat="1" ht="52.5">
      <c r="A18" s="135"/>
      <c r="B18" s="135"/>
      <c r="C18" s="64"/>
      <c r="D18" s="64"/>
      <c r="E18" s="152"/>
      <c r="F18" s="19" t="s">
        <v>24</v>
      </c>
      <c r="G18" s="20">
        <f>H18+I18+J18+K18+L18+N18</f>
        <v>0</v>
      </c>
      <c r="H18" s="20">
        <f t="shared" ref="H18:N18" si="3">H23</f>
        <v>0</v>
      </c>
      <c r="I18" s="20">
        <f t="shared" si="3"/>
        <v>0</v>
      </c>
      <c r="J18" s="20">
        <f t="shared" si="3"/>
        <v>0</v>
      </c>
      <c r="K18" s="20">
        <f t="shared" si="3"/>
        <v>0</v>
      </c>
      <c r="L18" s="20">
        <f t="shared" si="3"/>
        <v>0</v>
      </c>
      <c r="M18" s="20">
        <f>M23</f>
        <v>0</v>
      </c>
      <c r="N18" s="20">
        <f t="shared" si="3"/>
        <v>0</v>
      </c>
      <c r="O18" s="9" t="s">
        <v>8</v>
      </c>
      <c r="P18" s="9" t="s">
        <v>8</v>
      </c>
      <c r="Q18" s="21" t="s">
        <v>8</v>
      </c>
      <c r="R18" s="10" t="s">
        <v>8</v>
      </c>
      <c r="S18" s="10" t="s">
        <v>8</v>
      </c>
      <c r="T18" s="10" t="s">
        <v>8</v>
      </c>
      <c r="U18" s="10" t="s">
        <v>8</v>
      </c>
      <c r="V18" s="10" t="s">
        <v>8</v>
      </c>
      <c r="W18" s="10" t="s">
        <v>8</v>
      </c>
      <c r="X18" s="10" t="s">
        <v>8</v>
      </c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  <c r="AV18" s="7"/>
      <c r="AW18" s="7"/>
      <c r="AX18" s="7"/>
      <c r="AY18" s="7"/>
      <c r="AZ18" s="7"/>
      <c r="BA18" s="7"/>
      <c r="BB18" s="7"/>
      <c r="BC18" s="7"/>
      <c r="BD18" s="7"/>
      <c r="BE18" s="7"/>
      <c r="BF18" s="7"/>
      <c r="BG18" s="7"/>
      <c r="BH18" s="7"/>
      <c r="BI18" s="7"/>
      <c r="BJ18" s="7"/>
      <c r="BK18" s="7"/>
      <c r="BL18" s="7"/>
      <c r="BM18" s="7"/>
      <c r="BN18" s="7"/>
    </row>
    <row r="19" spans="1:66" s="8" customFormat="1" ht="31.5">
      <c r="A19" s="135"/>
      <c r="B19" s="135"/>
      <c r="C19" s="65"/>
      <c r="D19" s="65"/>
      <c r="E19" s="152"/>
      <c r="F19" s="19" t="s">
        <v>25</v>
      </c>
      <c r="G19" s="20">
        <f>H19+I19+J19+K19+L19+N19</f>
        <v>0</v>
      </c>
      <c r="H19" s="20">
        <f t="shared" ref="H19:N19" si="4">H24</f>
        <v>0</v>
      </c>
      <c r="I19" s="20">
        <f t="shared" si="4"/>
        <v>0</v>
      </c>
      <c r="J19" s="20">
        <f t="shared" si="4"/>
        <v>0</v>
      </c>
      <c r="K19" s="20">
        <f t="shared" si="4"/>
        <v>0</v>
      </c>
      <c r="L19" s="20">
        <f t="shared" si="4"/>
        <v>0</v>
      </c>
      <c r="M19" s="20">
        <f>M24</f>
        <v>0</v>
      </c>
      <c r="N19" s="20">
        <f t="shared" si="4"/>
        <v>0</v>
      </c>
      <c r="O19" s="9" t="s">
        <v>8</v>
      </c>
      <c r="P19" s="9" t="s">
        <v>8</v>
      </c>
      <c r="Q19" s="21" t="s">
        <v>8</v>
      </c>
      <c r="R19" s="10" t="s">
        <v>8</v>
      </c>
      <c r="S19" s="10" t="s">
        <v>8</v>
      </c>
      <c r="T19" s="10" t="s">
        <v>8</v>
      </c>
      <c r="U19" s="10" t="s">
        <v>8</v>
      </c>
      <c r="V19" s="10" t="s">
        <v>8</v>
      </c>
      <c r="W19" s="10" t="s">
        <v>8</v>
      </c>
      <c r="X19" s="10" t="s">
        <v>8</v>
      </c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/>
      <c r="AU19" s="7"/>
      <c r="AV19" s="7"/>
      <c r="AW19" s="7"/>
      <c r="AX19" s="7"/>
      <c r="AY19" s="7"/>
      <c r="AZ19" s="7"/>
      <c r="BA19" s="7"/>
      <c r="BB19" s="7"/>
      <c r="BC19" s="7"/>
      <c r="BD19" s="7"/>
      <c r="BE19" s="7"/>
      <c r="BF19" s="7"/>
      <c r="BG19" s="7"/>
      <c r="BH19" s="7"/>
      <c r="BI19" s="7"/>
      <c r="BJ19" s="7"/>
      <c r="BK19" s="7"/>
      <c r="BL19" s="7"/>
      <c r="BM19" s="7"/>
      <c r="BN19" s="7"/>
    </row>
    <row r="20" spans="1:66" s="8" customFormat="1" ht="21">
      <c r="A20" s="131" t="s">
        <v>34</v>
      </c>
      <c r="B20" s="131" t="s">
        <v>35</v>
      </c>
      <c r="C20" s="64" t="s">
        <v>26</v>
      </c>
      <c r="D20" s="64" t="s">
        <v>166</v>
      </c>
      <c r="E20" s="126" t="s">
        <v>102</v>
      </c>
      <c r="F20" s="19" t="s">
        <v>21</v>
      </c>
      <c r="G20" s="17">
        <f>G21+G22+G23+G24</f>
        <v>331148075.20000005</v>
      </c>
      <c r="H20" s="17">
        <f>H21+H22+H23+H24</f>
        <v>40816933.730000004</v>
      </c>
      <c r="I20" s="17">
        <f t="shared" ref="I20:N20" si="5">I21+I22+I23+I24</f>
        <v>43519421.660000004</v>
      </c>
      <c r="J20" s="17">
        <f>J21+J22+J23+J24</f>
        <v>52084447.439999998</v>
      </c>
      <c r="K20" s="17">
        <f t="shared" si="5"/>
        <v>54467554.519999996</v>
      </c>
      <c r="L20" s="17">
        <f t="shared" si="5"/>
        <v>71090275.840000004</v>
      </c>
      <c r="M20" s="17">
        <f>M21+M22+M23+M24</f>
        <v>34167439.689999998</v>
      </c>
      <c r="N20" s="17">
        <f t="shared" si="5"/>
        <v>35002002.32</v>
      </c>
      <c r="O20" s="9" t="s">
        <v>8</v>
      </c>
      <c r="P20" s="9" t="s">
        <v>8</v>
      </c>
      <c r="Q20" s="21" t="s">
        <v>8</v>
      </c>
      <c r="R20" s="10" t="s">
        <v>8</v>
      </c>
      <c r="S20" s="10" t="s">
        <v>8</v>
      </c>
      <c r="T20" s="10" t="s">
        <v>8</v>
      </c>
      <c r="U20" s="10" t="s">
        <v>8</v>
      </c>
      <c r="V20" s="10" t="s">
        <v>8</v>
      </c>
      <c r="W20" s="10" t="s">
        <v>8</v>
      </c>
      <c r="X20" s="10" t="s">
        <v>8</v>
      </c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7"/>
      <c r="AX20" s="7"/>
      <c r="AY20" s="7"/>
      <c r="AZ20" s="7"/>
      <c r="BA20" s="7"/>
      <c r="BB20" s="7"/>
      <c r="BC20" s="7"/>
      <c r="BD20" s="7"/>
      <c r="BE20" s="7"/>
      <c r="BF20" s="7"/>
      <c r="BG20" s="7"/>
      <c r="BH20" s="7"/>
      <c r="BI20" s="7"/>
      <c r="BJ20" s="7"/>
      <c r="BK20" s="7"/>
      <c r="BL20" s="7"/>
      <c r="BM20" s="7"/>
      <c r="BN20" s="7"/>
    </row>
    <row r="21" spans="1:66" s="8" customFormat="1">
      <c r="A21" s="132"/>
      <c r="B21" s="132"/>
      <c r="C21" s="64"/>
      <c r="D21" s="64"/>
      <c r="E21" s="127"/>
      <c r="F21" s="19" t="s">
        <v>31</v>
      </c>
      <c r="G21" s="20">
        <f>H21+I21+J21+K21+L21+N21+M21</f>
        <v>212046033.02000001</v>
      </c>
      <c r="H21" s="20">
        <f>H26+H31+H36+H41+H46</f>
        <v>28364109.670000002</v>
      </c>
      <c r="I21" s="20">
        <f>I26+I31+I36+I41</f>
        <v>28941565.920000002</v>
      </c>
      <c r="J21" s="20">
        <f>J26+J31+J36+J41+J46</f>
        <v>32762865.890000001</v>
      </c>
      <c r="K21" s="20">
        <f>K26+K31+K36+K41+K46</f>
        <v>20963541.09</v>
      </c>
      <c r="L21" s="20">
        <f>L26+L31+L36+L41+L46</f>
        <v>31844508.440000001</v>
      </c>
      <c r="M21" s="20">
        <f>M26+M31+M36+M41+M46</f>
        <v>34167439.689999998</v>
      </c>
      <c r="N21" s="20">
        <f>N26+N31+N36+N41+N46</f>
        <v>35002002.32</v>
      </c>
      <c r="O21" s="9" t="s">
        <v>8</v>
      </c>
      <c r="P21" s="9" t="s">
        <v>8</v>
      </c>
      <c r="Q21" s="21" t="s">
        <v>8</v>
      </c>
      <c r="R21" s="10" t="s">
        <v>8</v>
      </c>
      <c r="S21" s="10" t="s">
        <v>8</v>
      </c>
      <c r="T21" s="10" t="s">
        <v>8</v>
      </c>
      <c r="U21" s="10" t="s">
        <v>8</v>
      </c>
      <c r="V21" s="10" t="s">
        <v>8</v>
      </c>
      <c r="W21" s="10" t="s">
        <v>8</v>
      </c>
      <c r="X21" s="10" t="s">
        <v>8</v>
      </c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  <c r="BA21" s="7"/>
      <c r="BB21" s="7"/>
      <c r="BC21" s="7"/>
      <c r="BD21" s="7"/>
      <c r="BE21" s="7"/>
      <c r="BF21" s="7"/>
      <c r="BG21" s="7"/>
      <c r="BH21" s="7"/>
      <c r="BI21" s="7"/>
      <c r="BJ21" s="7"/>
      <c r="BK21" s="7"/>
      <c r="BL21" s="7"/>
      <c r="BM21" s="7"/>
      <c r="BN21" s="7"/>
    </row>
    <row r="22" spans="1:66" s="8" customFormat="1" ht="33.75" customHeight="1">
      <c r="A22" s="132"/>
      <c r="B22" s="132"/>
      <c r="C22" s="64"/>
      <c r="D22" s="64"/>
      <c r="E22" s="127"/>
      <c r="F22" s="19" t="s">
        <v>72</v>
      </c>
      <c r="G22" s="20">
        <f>H22+I22+J22+K22+L22+N22+M22</f>
        <v>119102042.18000001</v>
      </c>
      <c r="H22" s="20">
        <f>H27+H32+H37+H42</f>
        <v>12452824.060000001</v>
      </c>
      <c r="I22" s="20">
        <f>I27+I32+I37+I42</f>
        <v>14577855.74</v>
      </c>
      <c r="J22" s="20">
        <f t="shared" ref="J22:N24" si="6">J27+J32+J37+J42+J47</f>
        <v>19321581.550000001</v>
      </c>
      <c r="K22" s="20">
        <f t="shared" si="6"/>
        <v>33504013.43</v>
      </c>
      <c r="L22" s="20">
        <f t="shared" si="6"/>
        <v>39245767.399999999</v>
      </c>
      <c r="M22" s="20">
        <f>M27+M32+M37+M42+M47</f>
        <v>0</v>
      </c>
      <c r="N22" s="20">
        <f t="shared" si="6"/>
        <v>0</v>
      </c>
      <c r="O22" s="9" t="s">
        <v>8</v>
      </c>
      <c r="P22" s="9" t="s">
        <v>8</v>
      </c>
      <c r="Q22" s="21" t="s">
        <v>8</v>
      </c>
      <c r="R22" s="10" t="s">
        <v>8</v>
      </c>
      <c r="S22" s="10" t="s">
        <v>8</v>
      </c>
      <c r="T22" s="10" t="s">
        <v>8</v>
      </c>
      <c r="U22" s="10" t="s">
        <v>8</v>
      </c>
      <c r="V22" s="10" t="s">
        <v>8</v>
      </c>
      <c r="W22" s="10" t="s">
        <v>8</v>
      </c>
      <c r="X22" s="10" t="s">
        <v>8</v>
      </c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  <c r="AV22" s="7"/>
      <c r="AW22" s="7"/>
      <c r="AX22" s="7"/>
      <c r="AY22" s="7"/>
      <c r="AZ22" s="7"/>
      <c r="BA22" s="7"/>
      <c r="BB22" s="7"/>
      <c r="BC22" s="7"/>
      <c r="BD22" s="7"/>
      <c r="BE22" s="7"/>
      <c r="BF22" s="7"/>
      <c r="BG22" s="7"/>
      <c r="BH22" s="7"/>
      <c r="BI22" s="7"/>
      <c r="BJ22" s="7"/>
      <c r="BK22" s="7"/>
      <c r="BL22" s="7"/>
      <c r="BM22" s="7"/>
      <c r="BN22" s="7"/>
    </row>
    <row r="23" spans="1:66" s="8" customFormat="1" ht="24.75" customHeight="1">
      <c r="A23" s="132"/>
      <c r="B23" s="132"/>
      <c r="C23" s="64"/>
      <c r="D23" s="64"/>
      <c r="E23" s="127"/>
      <c r="F23" s="19" t="s">
        <v>32</v>
      </c>
      <c r="G23" s="20">
        <f>H23+I23+J23+K23+L23+N23+M23</f>
        <v>0</v>
      </c>
      <c r="H23" s="22">
        <f>H28+H33+H38+H43</f>
        <v>0</v>
      </c>
      <c r="I23" s="22">
        <f>I28+I33+I38+I43</f>
        <v>0</v>
      </c>
      <c r="J23" s="20">
        <f t="shared" si="6"/>
        <v>0</v>
      </c>
      <c r="K23" s="22">
        <f t="shared" si="6"/>
        <v>0</v>
      </c>
      <c r="L23" s="22">
        <f t="shared" si="6"/>
        <v>0</v>
      </c>
      <c r="M23" s="22">
        <f>M28+M33+M38+M43+M48</f>
        <v>0</v>
      </c>
      <c r="N23" s="22">
        <f t="shared" si="6"/>
        <v>0</v>
      </c>
      <c r="O23" s="9" t="s">
        <v>8</v>
      </c>
      <c r="P23" s="9" t="s">
        <v>8</v>
      </c>
      <c r="Q23" s="21" t="s">
        <v>8</v>
      </c>
      <c r="R23" s="10" t="s">
        <v>8</v>
      </c>
      <c r="S23" s="10" t="s">
        <v>8</v>
      </c>
      <c r="T23" s="10" t="s">
        <v>8</v>
      </c>
      <c r="U23" s="10" t="s">
        <v>8</v>
      </c>
      <c r="V23" s="10" t="s">
        <v>8</v>
      </c>
      <c r="W23" s="10" t="s">
        <v>8</v>
      </c>
      <c r="X23" s="10" t="s">
        <v>8</v>
      </c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  <c r="AU23" s="7"/>
      <c r="AV23" s="7"/>
      <c r="AW23" s="7"/>
      <c r="AX23" s="7"/>
      <c r="AY23" s="7"/>
      <c r="AZ23" s="7"/>
      <c r="BA23" s="7"/>
      <c r="BB23" s="7"/>
      <c r="BC23" s="7"/>
      <c r="BD23" s="7"/>
      <c r="BE23" s="7"/>
      <c r="BF23" s="7"/>
      <c r="BG23" s="7"/>
      <c r="BH23" s="7"/>
      <c r="BI23" s="7"/>
      <c r="BJ23" s="7"/>
      <c r="BK23" s="7"/>
      <c r="BL23" s="7"/>
      <c r="BM23" s="7"/>
      <c r="BN23" s="7"/>
    </row>
    <row r="24" spans="1:66" s="8" customFormat="1" ht="36.75" customHeight="1">
      <c r="A24" s="133"/>
      <c r="B24" s="133"/>
      <c r="C24" s="65"/>
      <c r="D24" s="65"/>
      <c r="E24" s="128"/>
      <c r="F24" s="23" t="s">
        <v>33</v>
      </c>
      <c r="G24" s="20">
        <f>H24+I24+J24+K24+L24+N24+M24</f>
        <v>0</v>
      </c>
      <c r="H24" s="24">
        <f>H29+H34+H39+H44</f>
        <v>0</v>
      </c>
      <c r="I24" s="25">
        <f>I29+I34+I39+I44</f>
        <v>0</v>
      </c>
      <c r="J24" s="20">
        <f t="shared" si="6"/>
        <v>0</v>
      </c>
      <c r="K24" s="25">
        <f t="shared" si="6"/>
        <v>0</v>
      </c>
      <c r="L24" s="25">
        <f t="shared" si="6"/>
        <v>0</v>
      </c>
      <c r="M24" s="25">
        <f>M29+M34+M39+M44+M49</f>
        <v>0</v>
      </c>
      <c r="N24" s="25">
        <f t="shared" si="6"/>
        <v>0</v>
      </c>
      <c r="O24" s="26" t="s">
        <v>8</v>
      </c>
      <c r="P24" s="9" t="s">
        <v>8</v>
      </c>
      <c r="Q24" s="21" t="s">
        <v>8</v>
      </c>
      <c r="R24" s="10" t="s">
        <v>8</v>
      </c>
      <c r="S24" s="10" t="s">
        <v>8</v>
      </c>
      <c r="T24" s="10" t="s">
        <v>8</v>
      </c>
      <c r="U24" s="10" t="s">
        <v>8</v>
      </c>
      <c r="V24" s="10" t="s">
        <v>8</v>
      </c>
      <c r="W24" s="10" t="s">
        <v>8</v>
      </c>
      <c r="X24" s="10" t="s">
        <v>8</v>
      </c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7"/>
      <c r="AS24" s="7"/>
      <c r="AT24" s="7"/>
      <c r="AU24" s="7"/>
      <c r="AV24" s="7"/>
      <c r="AW24" s="7"/>
      <c r="AX24" s="7"/>
      <c r="AY24" s="7"/>
      <c r="AZ24" s="7"/>
      <c r="BA24" s="7"/>
      <c r="BB24" s="7"/>
      <c r="BC24" s="7"/>
      <c r="BD24" s="7"/>
      <c r="BE24" s="7"/>
      <c r="BF24" s="7"/>
      <c r="BG24" s="7"/>
      <c r="BH24" s="7"/>
      <c r="BI24" s="7"/>
      <c r="BJ24" s="7"/>
      <c r="BK24" s="7"/>
      <c r="BL24" s="7"/>
      <c r="BM24" s="7"/>
      <c r="BN24" s="7"/>
    </row>
    <row r="25" spans="1:66" s="30" customFormat="1" ht="24">
      <c r="A25" s="130" t="s">
        <v>36</v>
      </c>
      <c r="B25" s="125" t="s">
        <v>38</v>
      </c>
      <c r="C25" s="64" t="s">
        <v>26</v>
      </c>
      <c r="D25" s="64" t="s">
        <v>166</v>
      </c>
      <c r="E25" s="129" t="s">
        <v>102</v>
      </c>
      <c r="F25" s="19" t="s">
        <v>21</v>
      </c>
      <c r="G25" s="17">
        <f>G26+G27+G28+G29</f>
        <v>44625854.199999996</v>
      </c>
      <c r="H25" s="17">
        <f t="shared" ref="H25:N25" si="7">H26+H27+H28+H29</f>
        <v>3937487.73</v>
      </c>
      <c r="I25" s="17">
        <f t="shared" si="7"/>
        <v>5080420.5999999996</v>
      </c>
      <c r="J25" s="17">
        <f t="shared" si="7"/>
        <v>7928720.5</v>
      </c>
      <c r="K25" s="17">
        <f t="shared" si="7"/>
        <v>5740529.5199999996</v>
      </c>
      <c r="L25" s="17">
        <f t="shared" si="7"/>
        <v>11929245.84</v>
      </c>
      <c r="M25" s="17">
        <f>M26+M27+M28+M29</f>
        <v>4587443.6900000004</v>
      </c>
      <c r="N25" s="17">
        <f t="shared" si="7"/>
        <v>5422006.3200000003</v>
      </c>
      <c r="O25" s="27" t="s">
        <v>75</v>
      </c>
      <c r="P25" s="17" t="s">
        <v>74</v>
      </c>
      <c r="Q25" s="28">
        <f>X25</f>
        <v>64699</v>
      </c>
      <c r="R25" s="29">
        <v>21326</v>
      </c>
      <c r="S25" s="29">
        <v>35944</v>
      </c>
      <c r="T25" s="29">
        <v>39538</v>
      </c>
      <c r="U25" s="29">
        <v>43133</v>
      </c>
      <c r="V25" s="29">
        <v>50322</v>
      </c>
      <c r="W25" s="29">
        <v>64699</v>
      </c>
      <c r="X25" s="29">
        <v>64699</v>
      </c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7"/>
      <c r="AT25" s="7"/>
      <c r="AU25" s="7"/>
      <c r="AV25" s="7"/>
      <c r="AW25" s="7"/>
      <c r="AX25" s="7"/>
      <c r="AY25" s="7"/>
      <c r="AZ25" s="7"/>
      <c r="BA25" s="7"/>
      <c r="BB25" s="7"/>
      <c r="BC25" s="7"/>
      <c r="BD25" s="7"/>
      <c r="BE25" s="7"/>
      <c r="BF25" s="7"/>
      <c r="BG25" s="7"/>
      <c r="BH25" s="7"/>
      <c r="BI25" s="7"/>
      <c r="BJ25" s="7"/>
      <c r="BK25" s="7"/>
      <c r="BL25" s="7"/>
      <c r="BM25" s="7"/>
      <c r="BN25" s="7"/>
    </row>
    <row r="26" spans="1:66" s="30" customFormat="1" ht="38.25">
      <c r="A26" s="59"/>
      <c r="B26" s="62"/>
      <c r="C26" s="64"/>
      <c r="D26" s="64"/>
      <c r="E26" s="82"/>
      <c r="F26" s="19" t="s">
        <v>31</v>
      </c>
      <c r="G26" s="20">
        <f>H26+I26+J26+K26+L26+N26+M26</f>
        <v>44625854.199999996</v>
      </c>
      <c r="H26" s="31">
        <v>3937487.73</v>
      </c>
      <c r="I26" s="31">
        <v>5080420.5999999996</v>
      </c>
      <c r="J26" s="31">
        <v>7928720.5</v>
      </c>
      <c r="K26" s="31">
        <v>5740529.5199999996</v>
      </c>
      <c r="L26" s="31">
        <v>11929245.84</v>
      </c>
      <c r="M26" s="31">
        <v>4587443.6900000004</v>
      </c>
      <c r="N26" s="31">
        <v>5422006.3200000003</v>
      </c>
      <c r="O26" s="32" t="s">
        <v>76</v>
      </c>
      <c r="P26" s="33" t="s">
        <v>10</v>
      </c>
      <c r="Q26" s="21">
        <f>SUM(R26:X26)/6</f>
        <v>116.66666666666667</v>
      </c>
      <c r="R26" s="34">
        <v>100</v>
      </c>
      <c r="S26" s="34">
        <v>100</v>
      </c>
      <c r="T26" s="34">
        <v>100</v>
      </c>
      <c r="U26" s="34">
        <v>100</v>
      </c>
      <c r="V26" s="34">
        <v>100</v>
      </c>
      <c r="W26" s="34">
        <v>100</v>
      </c>
      <c r="X26" s="34">
        <v>100</v>
      </c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7"/>
      <c r="AS26" s="7"/>
      <c r="AT26" s="7"/>
      <c r="AU26" s="7"/>
      <c r="AV26" s="7"/>
      <c r="AW26" s="7"/>
      <c r="AX26" s="7"/>
      <c r="AY26" s="7"/>
      <c r="AZ26" s="7"/>
      <c r="BA26" s="7"/>
      <c r="BB26" s="7"/>
      <c r="BC26" s="7"/>
      <c r="BD26" s="7"/>
      <c r="BE26" s="7"/>
      <c r="BF26" s="7"/>
      <c r="BG26" s="7"/>
      <c r="BH26" s="7"/>
      <c r="BI26" s="7"/>
      <c r="BJ26" s="7"/>
      <c r="BK26" s="7"/>
      <c r="BL26" s="7"/>
      <c r="BM26" s="7"/>
      <c r="BN26" s="7"/>
    </row>
    <row r="27" spans="1:66" s="30" customFormat="1" ht="38.25">
      <c r="A27" s="59"/>
      <c r="B27" s="62"/>
      <c r="C27" s="64"/>
      <c r="D27" s="64"/>
      <c r="E27" s="82"/>
      <c r="F27" s="19" t="s">
        <v>72</v>
      </c>
      <c r="G27" s="20">
        <f>H27+I27+J27+K27+L27+N27+M27</f>
        <v>0</v>
      </c>
      <c r="H27" s="31">
        <v>0</v>
      </c>
      <c r="I27" s="31">
        <v>0</v>
      </c>
      <c r="J27" s="31">
        <v>0</v>
      </c>
      <c r="K27" s="31">
        <v>0</v>
      </c>
      <c r="L27" s="31">
        <v>0</v>
      </c>
      <c r="M27" s="31">
        <v>0</v>
      </c>
      <c r="N27" s="31">
        <v>0</v>
      </c>
      <c r="O27" s="32" t="s">
        <v>77</v>
      </c>
      <c r="P27" s="33" t="s">
        <v>10</v>
      </c>
      <c r="Q27" s="21">
        <f>X27</f>
        <v>100</v>
      </c>
      <c r="R27" s="34">
        <v>70</v>
      </c>
      <c r="S27" s="34">
        <v>75</v>
      </c>
      <c r="T27" s="34">
        <v>85</v>
      </c>
      <c r="U27" s="34">
        <v>90</v>
      </c>
      <c r="V27" s="34">
        <v>95</v>
      </c>
      <c r="W27" s="34">
        <v>100</v>
      </c>
      <c r="X27" s="34">
        <v>100</v>
      </c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S27" s="7"/>
      <c r="AT27" s="7"/>
      <c r="AU27" s="7"/>
      <c r="AV27" s="7"/>
      <c r="AW27" s="7"/>
      <c r="AX27" s="7"/>
      <c r="AY27" s="7"/>
      <c r="AZ27" s="7"/>
      <c r="BA27" s="7"/>
      <c r="BB27" s="7"/>
      <c r="BC27" s="7"/>
      <c r="BD27" s="7"/>
      <c r="BE27" s="7"/>
      <c r="BF27" s="7"/>
      <c r="BG27" s="7"/>
      <c r="BH27" s="7"/>
      <c r="BI27" s="7"/>
      <c r="BJ27" s="7"/>
      <c r="BK27" s="7"/>
      <c r="BL27" s="7"/>
      <c r="BM27" s="7"/>
      <c r="BN27" s="7"/>
    </row>
    <row r="28" spans="1:66" s="30" customFormat="1" ht="38.25">
      <c r="A28" s="59"/>
      <c r="B28" s="62"/>
      <c r="C28" s="64"/>
      <c r="D28" s="64"/>
      <c r="E28" s="82"/>
      <c r="F28" s="19" t="s">
        <v>32</v>
      </c>
      <c r="G28" s="20">
        <f>H28+I28+J28+K28+L28+N28+M28</f>
        <v>0</v>
      </c>
      <c r="H28" s="31">
        <v>0</v>
      </c>
      <c r="I28" s="31">
        <v>0</v>
      </c>
      <c r="J28" s="31">
        <v>0</v>
      </c>
      <c r="K28" s="31">
        <v>0</v>
      </c>
      <c r="L28" s="31">
        <v>0</v>
      </c>
      <c r="M28" s="31">
        <v>0</v>
      </c>
      <c r="N28" s="31">
        <v>0</v>
      </c>
      <c r="O28" s="32" t="s">
        <v>78</v>
      </c>
      <c r="P28" s="33" t="s">
        <v>11</v>
      </c>
      <c r="Q28" s="21">
        <f>SUM(R28:X28)</f>
        <v>70</v>
      </c>
      <c r="R28" s="34">
        <v>10</v>
      </c>
      <c r="S28" s="34">
        <v>10</v>
      </c>
      <c r="T28" s="34">
        <v>10</v>
      </c>
      <c r="U28" s="34">
        <v>10</v>
      </c>
      <c r="V28" s="34">
        <v>10</v>
      </c>
      <c r="W28" s="34">
        <v>10</v>
      </c>
      <c r="X28" s="34">
        <v>10</v>
      </c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7"/>
      <c r="AW28" s="7"/>
      <c r="AX28" s="7"/>
      <c r="AY28" s="7"/>
      <c r="AZ28" s="7"/>
      <c r="BA28" s="7"/>
      <c r="BB28" s="7"/>
      <c r="BC28" s="7"/>
      <c r="BD28" s="7"/>
      <c r="BE28" s="7"/>
      <c r="BF28" s="7"/>
      <c r="BG28" s="7"/>
      <c r="BH28" s="7"/>
      <c r="BI28" s="7"/>
      <c r="BJ28" s="7"/>
      <c r="BK28" s="7"/>
      <c r="BL28" s="7"/>
      <c r="BM28" s="7"/>
      <c r="BN28" s="7"/>
    </row>
    <row r="29" spans="1:66" s="30" customFormat="1" ht="38.25">
      <c r="A29" s="60"/>
      <c r="B29" s="63"/>
      <c r="C29" s="65"/>
      <c r="D29" s="65"/>
      <c r="E29" s="83"/>
      <c r="F29" s="35" t="s">
        <v>33</v>
      </c>
      <c r="G29" s="20">
        <f>H29+I29+J29+K29+L29+N29+M29</f>
        <v>0</v>
      </c>
      <c r="H29" s="31">
        <v>0</v>
      </c>
      <c r="I29" s="31">
        <v>0</v>
      </c>
      <c r="J29" s="31">
        <v>0</v>
      </c>
      <c r="K29" s="31">
        <v>0</v>
      </c>
      <c r="L29" s="31">
        <v>0</v>
      </c>
      <c r="M29" s="31">
        <v>0</v>
      </c>
      <c r="N29" s="31">
        <v>0</v>
      </c>
      <c r="O29" s="32" t="s">
        <v>79</v>
      </c>
      <c r="P29" s="33" t="s">
        <v>10</v>
      </c>
      <c r="Q29" s="21">
        <f>X29</f>
        <v>100</v>
      </c>
      <c r="R29" s="34">
        <v>70</v>
      </c>
      <c r="S29" s="34">
        <v>75</v>
      </c>
      <c r="T29" s="34">
        <v>85</v>
      </c>
      <c r="U29" s="34">
        <v>90</v>
      </c>
      <c r="V29" s="34">
        <v>95</v>
      </c>
      <c r="W29" s="34">
        <v>100</v>
      </c>
      <c r="X29" s="34">
        <v>100</v>
      </c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7"/>
      <c r="AW29" s="7"/>
      <c r="AX29" s="7"/>
      <c r="AY29" s="7"/>
      <c r="AZ29" s="7"/>
      <c r="BA29" s="7"/>
      <c r="BB29" s="7"/>
      <c r="BC29" s="7"/>
      <c r="BD29" s="7"/>
      <c r="BE29" s="7"/>
      <c r="BF29" s="7"/>
      <c r="BG29" s="7"/>
      <c r="BH29" s="7"/>
      <c r="BI29" s="7"/>
      <c r="BJ29" s="7"/>
      <c r="BK29" s="7"/>
      <c r="BL29" s="7"/>
      <c r="BM29" s="7"/>
      <c r="BN29" s="7"/>
    </row>
    <row r="30" spans="1:66" s="30" customFormat="1" ht="38.25">
      <c r="A30" s="58" t="s">
        <v>37</v>
      </c>
      <c r="B30" s="61" t="s">
        <v>39</v>
      </c>
      <c r="C30" s="64" t="s">
        <v>26</v>
      </c>
      <c r="D30" s="64" t="s">
        <v>166</v>
      </c>
      <c r="E30" s="81" t="s">
        <v>103</v>
      </c>
      <c r="F30" s="19" t="s">
        <v>21</v>
      </c>
      <c r="G30" s="17">
        <f>G31+G32+G33+G34</f>
        <v>588925.38</v>
      </c>
      <c r="H30" s="17">
        <f t="shared" ref="H30:N30" si="8">H31+H32+H33+H34</f>
        <v>80000</v>
      </c>
      <c r="I30" s="17">
        <f t="shared" si="8"/>
        <v>508925.38</v>
      </c>
      <c r="J30" s="17">
        <f t="shared" si="8"/>
        <v>0</v>
      </c>
      <c r="K30" s="17">
        <f t="shared" si="8"/>
        <v>0</v>
      </c>
      <c r="L30" s="17">
        <f t="shared" si="8"/>
        <v>0</v>
      </c>
      <c r="M30" s="17">
        <f>M31+M32+M33+M34</f>
        <v>0</v>
      </c>
      <c r="N30" s="17">
        <f t="shared" si="8"/>
        <v>0</v>
      </c>
      <c r="O30" s="32" t="s">
        <v>80</v>
      </c>
      <c r="P30" s="30" t="s">
        <v>11</v>
      </c>
      <c r="Q30" s="21">
        <f>X30</f>
        <v>19</v>
      </c>
      <c r="R30" s="30">
        <v>17</v>
      </c>
      <c r="S30" s="30">
        <v>17</v>
      </c>
      <c r="T30" s="30">
        <v>18</v>
      </c>
      <c r="U30" s="30">
        <v>18</v>
      </c>
      <c r="V30" s="30">
        <v>19</v>
      </c>
      <c r="W30" s="30">
        <v>19</v>
      </c>
      <c r="X30" s="30">
        <v>19</v>
      </c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7"/>
      <c r="AW30" s="7"/>
      <c r="AX30" s="7"/>
      <c r="AY30" s="7"/>
      <c r="AZ30" s="7"/>
      <c r="BA30" s="7"/>
      <c r="BB30" s="7"/>
      <c r="BC30" s="7"/>
      <c r="BD30" s="7"/>
      <c r="BE30" s="7"/>
      <c r="BF30" s="7"/>
      <c r="BG30" s="7"/>
      <c r="BH30" s="7"/>
      <c r="BI30" s="7"/>
      <c r="BJ30" s="7"/>
      <c r="BK30" s="7"/>
      <c r="BL30" s="7"/>
      <c r="BM30" s="7"/>
      <c r="BN30" s="7"/>
    </row>
    <row r="31" spans="1:66" s="30" customFormat="1" ht="63.75">
      <c r="A31" s="59"/>
      <c r="B31" s="62"/>
      <c r="C31" s="64"/>
      <c r="D31" s="64"/>
      <c r="E31" s="82"/>
      <c r="F31" s="19" t="s">
        <v>31</v>
      </c>
      <c r="G31" s="20">
        <f>H31+I31+J31+K31+L31+N31+M31</f>
        <v>0</v>
      </c>
      <c r="H31" s="31">
        <v>0</v>
      </c>
      <c r="I31" s="31">
        <v>0</v>
      </c>
      <c r="J31" s="31">
        <v>0</v>
      </c>
      <c r="K31" s="31">
        <v>0</v>
      </c>
      <c r="L31" s="31">
        <v>0</v>
      </c>
      <c r="M31" s="31">
        <v>0</v>
      </c>
      <c r="N31" s="31">
        <v>0</v>
      </c>
      <c r="O31" s="32" t="s">
        <v>81</v>
      </c>
      <c r="P31" s="30" t="s">
        <v>10</v>
      </c>
      <c r="Q31" s="36">
        <f>X31</f>
        <v>78</v>
      </c>
      <c r="R31" s="30">
        <v>73</v>
      </c>
      <c r="S31" s="30">
        <v>74</v>
      </c>
      <c r="T31" s="30">
        <v>75</v>
      </c>
      <c r="U31" s="30">
        <v>76</v>
      </c>
      <c r="V31" s="30">
        <v>77</v>
      </c>
      <c r="W31" s="30">
        <v>78</v>
      </c>
      <c r="X31" s="30">
        <v>78</v>
      </c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7"/>
      <c r="AW31" s="7"/>
      <c r="AX31" s="7"/>
      <c r="AY31" s="7"/>
      <c r="AZ31" s="7"/>
      <c r="BA31" s="7"/>
      <c r="BB31" s="7"/>
      <c r="BC31" s="7"/>
      <c r="BD31" s="7"/>
      <c r="BE31" s="7"/>
      <c r="BF31" s="7"/>
      <c r="BG31" s="7"/>
      <c r="BH31" s="7"/>
      <c r="BI31" s="7"/>
      <c r="BJ31" s="7"/>
      <c r="BK31" s="7"/>
      <c r="BL31" s="7"/>
      <c r="BM31" s="7"/>
      <c r="BN31" s="7"/>
    </row>
    <row r="32" spans="1:66" s="30" customFormat="1" ht="96" customHeight="1">
      <c r="A32" s="59"/>
      <c r="B32" s="62"/>
      <c r="C32" s="64"/>
      <c r="D32" s="64"/>
      <c r="E32" s="82"/>
      <c r="F32" s="19" t="s">
        <v>72</v>
      </c>
      <c r="G32" s="20">
        <f>H32+I32+J32+K32+L32+N32+M32</f>
        <v>588925.38</v>
      </c>
      <c r="H32" s="37">
        <v>80000</v>
      </c>
      <c r="I32" s="31">
        <v>508925.38</v>
      </c>
      <c r="J32" s="31">
        <v>0</v>
      </c>
      <c r="K32" s="31">
        <v>0</v>
      </c>
      <c r="L32" s="31">
        <v>0</v>
      </c>
      <c r="M32" s="31">
        <v>0</v>
      </c>
      <c r="N32" s="31">
        <v>0</v>
      </c>
      <c r="O32" s="96" t="s">
        <v>82</v>
      </c>
      <c r="P32" s="93" t="s">
        <v>11</v>
      </c>
      <c r="Q32" s="153">
        <f>X32</f>
        <v>397</v>
      </c>
      <c r="R32" s="78">
        <v>380</v>
      </c>
      <c r="S32" s="78">
        <v>383</v>
      </c>
      <c r="T32" s="78">
        <v>384</v>
      </c>
      <c r="U32" s="78">
        <v>397</v>
      </c>
      <c r="V32" s="78">
        <v>397</v>
      </c>
      <c r="W32" s="78">
        <v>397</v>
      </c>
      <c r="X32" s="78">
        <v>397</v>
      </c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7"/>
      <c r="AW32" s="7"/>
      <c r="AX32" s="7"/>
      <c r="AY32" s="7"/>
      <c r="AZ32" s="7"/>
      <c r="BA32" s="7"/>
      <c r="BB32" s="7"/>
      <c r="BC32" s="7"/>
      <c r="BD32" s="7"/>
      <c r="BE32" s="7"/>
      <c r="BF32" s="7"/>
      <c r="BG32" s="7"/>
      <c r="BH32" s="7"/>
      <c r="BI32" s="7"/>
      <c r="BJ32" s="7"/>
      <c r="BK32" s="7"/>
      <c r="BL32" s="7"/>
      <c r="BM32" s="7"/>
      <c r="BN32" s="7"/>
    </row>
    <row r="33" spans="1:66" s="30" customFormat="1" ht="25.5" customHeight="1">
      <c r="A33" s="59"/>
      <c r="B33" s="62"/>
      <c r="C33" s="64"/>
      <c r="D33" s="64"/>
      <c r="E33" s="82"/>
      <c r="F33" s="19" t="s">
        <v>32</v>
      </c>
      <c r="G33" s="20">
        <f>H33+I33+J33+K33+L33+N33+M33</f>
        <v>0</v>
      </c>
      <c r="H33" s="31">
        <v>0</v>
      </c>
      <c r="I33" s="31">
        <v>0</v>
      </c>
      <c r="J33" s="31">
        <v>0</v>
      </c>
      <c r="K33" s="31">
        <v>0</v>
      </c>
      <c r="L33" s="31">
        <v>0</v>
      </c>
      <c r="M33" s="31">
        <v>0</v>
      </c>
      <c r="N33" s="31">
        <v>0</v>
      </c>
      <c r="O33" s="97"/>
      <c r="P33" s="94"/>
      <c r="Q33" s="154"/>
      <c r="R33" s="78"/>
      <c r="S33" s="78"/>
      <c r="T33" s="78"/>
      <c r="U33" s="78"/>
      <c r="V33" s="78"/>
      <c r="W33" s="78"/>
      <c r="X33" s="78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7"/>
      <c r="AW33" s="7"/>
      <c r="AX33" s="7"/>
      <c r="AY33" s="7"/>
      <c r="AZ33" s="7"/>
      <c r="BA33" s="7"/>
      <c r="BB33" s="7"/>
      <c r="BC33" s="7"/>
      <c r="BD33" s="7"/>
      <c r="BE33" s="7"/>
      <c r="BF33" s="7"/>
      <c r="BG33" s="7"/>
      <c r="BH33" s="7"/>
      <c r="BI33" s="7"/>
      <c r="BJ33" s="7"/>
      <c r="BK33" s="7"/>
      <c r="BL33" s="7"/>
      <c r="BM33" s="7"/>
      <c r="BN33" s="7"/>
    </row>
    <row r="34" spans="1:66" s="30" customFormat="1">
      <c r="A34" s="60"/>
      <c r="B34" s="63"/>
      <c r="C34" s="65"/>
      <c r="D34" s="65"/>
      <c r="E34" s="83"/>
      <c r="F34" s="35" t="s">
        <v>33</v>
      </c>
      <c r="G34" s="20">
        <f>H34+I34+J34+K34+L34+N34+M34</f>
        <v>0</v>
      </c>
      <c r="H34" s="31">
        <v>0</v>
      </c>
      <c r="I34" s="31">
        <v>0</v>
      </c>
      <c r="J34" s="31">
        <v>0</v>
      </c>
      <c r="K34" s="31">
        <v>0</v>
      </c>
      <c r="L34" s="31">
        <v>0</v>
      </c>
      <c r="M34" s="31">
        <v>0</v>
      </c>
      <c r="N34" s="31">
        <v>0</v>
      </c>
      <c r="O34" s="98"/>
      <c r="P34" s="95"/>
      <c r="Q34" s="155"/>
      <c r="R34" s="78"/>
      <c r="S34" s="78"/>
      <c r="T34" s="78"/>
      <c r="U34" s="78"/>
      <c r="V34" s="78"/>
      <c r="W34" s="78"/>
      <c r="X34" s="78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7"/>
      <c r="AW34" s="7"/>
      <c r="AX34" s="7"/>
      <c r="AY34" s="7"/>
      <c r="AZ34" s="7"/>
      <c r="BA34" s="7"/>
      <c r="BB34" s="7"/>
      <c r="BC34" s="7"/>
      <c r="BD34" s="7"/>
      <c r="BE34" s="7"/>
      <c r="BF34" s="7"/>
      <c r="BG34" s="7"/>
      <c r="BH34" s="7"/>
      <c r="BI34" s="7"/>
      <c r="BJ34" s="7"/>
      <c r="BK34" s="7"/>
      <c r="BL34" s="7"/>
      <c r="BM34" s="7"/>
      <c r="BN34" s="7"/>
    </row>
    <row r="35" spans="1:66" s="30" customFormat="1" ht="17.25" customHeight="1">
      <c r="A35" s="58" t="s">
        <v>40</v>
      </c>
      <c r="B35" s="61" t="s">
        <v>169</v>
      </c>
      <c r="C35" s="64" t="s">
        <v>26</v>
      </c>
      <c r="D35" s="64" t="s">
        <v>166</v>
      </c>
      <c r="E35" s="81" t="s">
        <v>103</v>
      </c>
      <c r="F35" s="19" t="s">
        <v>21</v>
      </c>
      <c r="G35" s="17">
        <f t="shared" ref="G35:N35" si="9">G36+G37+G38+G39</f>
        <v>285773795.62</v>
      </c>
      <c r="H35" s="17">
        <f>H36+H37+H38+H39</f>
        <v>36639946</v>
      </c>
      <c r="I35" s="17">
        <f t="shared" si="9"/>
        <v>37930075.68</v>
      </c>
      <c r="J35" s="17">
        <f t="shared" si="9"/>
        <v>44155726.939999998</v>
      </c>
      <c r="K35" s="17">
        <f t="shared" si="9"/>
        <v>48727025</v>
      </c>
      <c r="L35" s="17">
        <f t="shared" si="9"/>
        <v>59161030</v>
      </c>
      <c r="M35" s="17">
        <f>M36+M37+M38+M39</f>
        <v>29579996</v>
      </c>
      <c r="N35" s="17">
        <f t="shared" si="9"/>
        <v>29579996</v>
      </c>
      <c r="O35" s="96" t="s">
        <v>121</v>
      </c>
      <c r="P35" s="93" t="s">
        <v>10</v>
      </c>
      <c r="Q35" s="113">
        <f>X35</f>
        <v>81.739999999999995</v>
      </c>
      <c r="R35" s="79">
        <v>77.349999999999994</v>
      </c>
      <c r="S35" s="79">
        <v>75.5</v>
      </c>
      <c r="T35" s="79">
        <v>81.739999999999995</v>
      </c>
      <c r="U35" s="79">
        <v>81.739999999999995</v>
      </c>
      <c r="V35" s="78">
        <v>81.739999999999995</v>
      </c>
      <c r="W35" s="78">
        <v>81.739999999999995</v>
      </c>
      <c r="X35" s="78">
        <v>81.739999999999995</v>
      </c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7"/>
      <c r="AW35" s="7"/>
      <c r="AX35" s="7"/>
      <c r="AY35" s="7"/>
      <c r="AZ35" s="7"/>
      <c r="BA35" s="7"/>
      <c r="BB35" s="7"/>
      <c r="BC35" s="7"/>
      <c r="BD35" s="7"/>
      <c r="BE35" s="7"/>
      <c r="BF35" s="7"/>
      <c r="BG35" s="7"/>
      <c r="BH35" s="7"/>
      <c r="BI35" s="7"/>
      <c r="BJ35" s="7"/>
      <c r="BK35" s="7"/>
      <c r="BL35" s="7"/>
      <c r="BM35" s="7"/>
      <c r="BN35" s="7"/>
    </row>
    <row r="36" spans="1:66" s="30" customFormat="1" ht="12.75" customHeight="1">
      <c r="A36" s="59"/>
      <c r="B36" s="62"/>
      <c r="C36" s="64"/>
      <c r="D36" s="64"/>
      <c r="E36" s="82"/>
      <c r="F36" s="19" t="s">
        <v>31</v>
      </c>
      <c r="G36" s="20">
        <f>H36+I36+J36+K36+L36+N36+M36</f>
        <v>167260678.81999999</v>
      </c>
      <c r="H36" s="31">
        <v>24267121.940000001</v>
      </c>
      <c r="I36" s="31">
        <v>23861145.32</v>
      </c>
      <c r="J36" s="31">
        <f>24834145.39</f>
        <v>24834145.390000001</v>
      </c>
      <c r="K36" s="31">
        <v>15223011.57</v>
      </c>
      <c r="L36" s="31">
        <v>19915262.600000001</v>
      </c>
      <c r="M36" s="31">
        <v>29579996</v>
      </c>
      <c r="N36" s="31">
        <v>29579996</v>
      </c>
      <c r="O36" s="97"/>
      <c r="P36" s="94"/>
      <c r="Q36" s="114"/>
      <c r="R36" s="79"/>
      <c r="S36" s="79"/>
      <c r="T36" s="79"/>
      <c r="U36" s="79"/>
      <c r="V36" s="78"/>
      <c r="W36" s="78"/>
      <c r="X36" s="78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7"/>
      <c r="AW36" s="7"/>
      <c r="AX36" s="7"/>
      <c r="AY36" s="7"/>
      <c r="AZ36" s="7"/>
      <c r="BA36" s="7"/>
      <c r="BB36" s="7"/>
      <c r="BC36" s="7"/>
      <c r="BD36" s="7"/>
      <c r="BE36" s="7"/>
      <c r="BF36" s="7"/>
      <c r="BG36" s="7"/>
      <c r="BH36" s="7"/>
      <c r="BI36" s="7"/>
      <c r="BJ36" s="7"/>
      <c r="BK36" s="7"/>
      <c r="BL36" s="7"/>
      <c r="BM36" s="7"/>
      <c r="BN36" s="7"/>
    </row>
    <row r="37" spans="1:66" s="30" customFormat="1" ht="15" customHeight="1">
      <c r="A37" s="59"/>
      <c r="B37" s="62"/>
      <c r="C37" s="64"/>
      <c r="D37" s="64"/>
      <c r="E37" s="82"/>
      <c r="F37" s="19" t="s">
        <v>72</v>
      </c>
      <c r="G37" s="20">
        <f>H37+I37+J37+K37+L37+N37+M37</f>
        <v>118513116.80000001</v>
      </c>
      <c r="H37" s="31">
        <v>12372824.060000001</v>
      </c>
      <c r="I37" s="31">
        <f>9400407+4668523.36</f>
        <v>14068930.359999999</v>
      </c>
      <c r="J37" s="31">
        <f>15405797+3915784.55</f>
        <v>19321581.550000001</v>
      </c>
      <c r="K37" s="31">
        <v>33504013.43</v>
      </c>
      <c r="L37" s="31">
        <v>39245767.399999999</v>
      </c>
      <c r="M37" s="31">
        <v>0</v>
      </c>
      <c r="N37" s="31">
        <v>0</v>
      </c>
      <c r="O37" s="97"/>
      <c r="P37" s="94"/>
      <c r="Q37" s="114"/>
      <c r="R37" s="79"/>
      <c r="S37" s="79"/>
      <c r="T37" s="79"/>
      <c r="U37" s="79"/>
      <c r="V37" s="78"/>
      <c r="W37" s="78"/>
      <c r="X37" s="78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7"/>
      <c r="AW37" s="7"/>
      <c r="AX37" s="7"/>
      <c r="AY37" s="7"/>
      <c r="AZ37" s="7"/>
      <c r="BA37" s="7"/>
      <c r="BB37" s="7"/>
      <c r="BC37" s="7"/>
      <c r="BD37" s="7"/>
      <c r="BE37" s="7"/>
      <c r="BF37" s="7"/>
      <c r="BG37" s="7"/>
      <c r="BH37" s="7"/>
      <c r="BI37" s="7"/>
      <c r="BJ37" s="7"/>
      <c r="BK37" s="7"/>
      <c r="BL37" s="7"/>
      <c r="BM37" s="7"/>
      <c r="BN37" s="7"/>
    </row>
    <row r="38" spans="1:66" s="30" customFormat="1" ht="39.75" customHeight="1">
      <c r="A38" s="59"/>
      <c r="B38" s="62"/>
      <c r="C38" s="64"/>
      <c r="D38" s="64"/>
      <c r="E38" s="82"/>
      <c r="F38" s="19" t="s">
        <v>32</v>
      </c>
      <c r="G38" s="20">
        <f>H38+I38+J38+K38+L38+N38+M38</f>
        <v>0</v>
      </c>
      <c r="H38" s="31">
        <v>0</v>
      </c>
      <c r="I38" s="31">
        <v>0</v>
      </c>
      <c r="J38" s="31">
        <v>0</v>
      </c>
      <c r="K38" s="31">
        <v>0</v>
      </c>
      <c r="L38" s="31">
        <v>0</v>
      </c>
      <c r="M38" s="31">
        <v>0</v>
      </c>
      <c r="N38" s="31">
        <v>0</v>
      </c>
      <c r="O38" s="97"/>
      <c r="P38" s="94"/>
      <c r="Q38" s="114"/>
      <c r="R38" s="79"/>
      <c r="S38" s="79"/>
      <c r="T38" s="79"/>
      <c r="U38" s="79"/>
      <c r="V38" s="78"/>
      <c r="W38" s="78"/>
      <c r="X38" s="78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7"/>
      <c r="AW38" s="7"/>
      <c r="AX38" s="7"/>
      <c r="AY38" s="7"/>
      <c r="AZ38" s="7"/>
      <c r="BA38" s="7"/>
      <c r="BB38" s="7"/>
      <c r="BC38" s="7"/>
      <c r="BD38" s="7"/>
      <c r="BE38" s="7"/>
      <c r="BF38" s="7"/>
      <c r="BG38" s="7"/>
      <c r="BH38" s="7"/>
      <c r="BI38" s="7"/>
      <c r="BJ38" s="7"/>
      <c r="BK38" s="7"/>
      <c r="BL38" s="7"/>
      <c r="BM38" s="7"/>
      <c r="BN38" s="7"/>
    </row>
    <row r="39" spans="1:66" s="30" customFormat="1" ht="48.75" customHeight="1">
      <c r="A39" s="60"/>
      <c r="B39" s="63"/>
      <c r="C39" s="65"/>
      <c r="D39" s="65"/>
      <c r="E39" s="83"/>
      <c r="F39" s="35" t="s">
        <v>33</v>
      </c>
      <c r="G39" s="20">
        <f>H39+I39+J39+K39+L39+N39+M39</f>
        <v>0</v>
      </c>
      <c r="H39" s="31">
        <v>0</v>
      </c>
      <c r="I39" s="31">
        <v>0</v>
      </c>
      <c r="J39" s="31">
        <v>0</v>
      </c>
      <c r="K39" s="31">
        <v>0</v>
      </c>
      <c r="L39" s="31">
        <v>0</v>
      </c>
      <c r="M39" s="31">
        <v>0</v>
      </c>
      <c r="N39" s="31">
        <v>0</v>
      </c>
      <c r="O39" s="98"/>
      <c r="P39" s="95"/>
      <c r="Q39" s="115"/>
      <c r="R39" s="79"/>
      <c r="S39" s="79"/>
      <c r="T39" s="79"/>
      <c r="U39" s="79"/>
      <c r="V39" s="78"/>
      <c r="W39" s="78"/>
      <c r="X39" s="78"/>
      <c r="Y39" s="7"/>
      <c r="Z39" s="7"/>
      <c r="AA39" s="7"/>
      <c r="AB39" s="7"/>
      <c r="AC39" s="7"/>
      <c r="AD39" s="7"/>
      <c r="AE39" s="7"/>
      <c r="AF39" s="7"/>
      <c r="AG39" s="7"/>
      <c r="AH39" s="7"/>
      <c r="AI39" s="7"/>
      <c r="AJ39" s="7"/>
      <c r="AK39" s="7"/>
      <c r="AL39" s="7"/>
      <c r="AM39" s="7"/>
      <c r="AN39" s="7"/>
      <c r="AO39" s="7"/>
      <c r="AP39" s="7"/>
      <c r="AQ39" s="7"/>
      <c r="AR39" s="7"/>
      <c r="AS39" s="7"/>
      <c r="AT39" s="7"/>
      <c r="AU39" s="7"/>
      <c r="AV39" s="7"/>
      <c r="AW39" s="7"/>
      <c r="AX39" s="7"/>
      <c r="AY39" s="7"/>
      <c r="AZ39" s="7"/>
      <c r="BA39" s="7"/>
      <c r="BB39" s="7"/>
      <c r="BC39" s="7"/>
      <c r="BD39" s="7"/>
      <c r="BE39" s="7"/>
      <c r="BF39" s="7"/>
      <c r="BG39" s="7"/>
      <c r="BH39" s="7"/>
      <c r="BI39" s="7"/>
      <c r="BJ39" s="7"/>
      <c r="BK39" s="7"/>
      <c r="BL39" s="7"/>
      <c r="BM39" s="7"/>
      <c r="BN39" s="7"/>
    </row>
    <row r="40" spans="1:66" s="30" customFormat="1" ht="21">
      <c r="A40" s="58" t="s">
        <v>41</v>
      </c>
      <c r="B40" s="61" t="s">
        <v>42</v>
      </c>
      <c r="C40" s="64" t="s">
        <v>26</v>
      </c>
      <c r="D40" s="64" t="s">
        <v>166</v>
      </c>
      <c r="E40" s="81" t="s">
        <v>103</v>
      </c>
      <c r="F40" s="19" t="s">
        <v>21</v>
      </c>
      <c r="G40" s="17">
        <f t="shared" ref="G40:N40" si="10">G41+G42+G43+G44</f>
        <v>0</v>
      </c>
      <c r="H40" s="17">
        <f t="shared" si="10"/>
        <v>0</v>
      </c>
      <c r="I40" s="17">
        <f t="shared" si="10"/>
        <v>0</v>
      </c>
      <c r="J40" s="17">
        <f t="shared" si="10"/>
        <v>0</v>
      </c>
      <c r="K40" s="17">
        <f t="shared" si="10"/>
        <v>0</v>
      </c>
      <c r="L40" s="17">
        <f t="shared" si="10"/>
        <v>0</v>
      </c>
      <c r="M40" s="17">
        <f>M41+M42+M43+M44</f>
        <v>0</v>
      </c>
      <c r="N40" s="17">
        <f t="shared" si="10"/>
        <v>0</v>
      </c>
      <c r="O40" s="96" t="s">
        <v>83</v>
      </c>
      <c r="P40" s="93" t="s">
        <v>74</v>
      </c>
      <c r="Q40" s="113">
        <f>SUM(R40:X44)</f>
        <v>4</v>
      </c>
      <c r="R40" s="79">
        <v>0</v>
      </c>
      <c r="S40" s="79">
        <v>0</v>
      </c>
      <c r="T40" s="79">
        <v>0</v>
      </c>
      <c r="U40" s="79">
        <v>1</v>
      </c>
      <c r="V40" s="78">
        <v>1</v>
      </c>
      <c r="W40" s="78">
        <v>1</v>
      </c>
      <c r="X40" s="78">
        <v>1</v>
      </c>
      <c r="Y40" s="7"/>
      <c r="Z40" s="7"/>
      <c r="AA40" s="7"/>
      <c r="AB40" s="7"/>
      <c r="AC40" s="7"/>
      <c r="AD40" s="7"/>
      <c r="AE40" s="7"/>
      <c r="AF40" s="7"/>
      <c r="AG40" s="7"/>
      <c r="AH40" s="7"/>
      <c r="AI40" s="7"/>
      <c r="AJ40" s="7"/>
      <c r="AK40" s="7"/>
      <c r="AL40" s="7"/>
      <c r="AM40" s="7"/>
      <c r="AN40" s="7"/>
      <c r="AO40" s="7"/>
      <c r="AP40" s="7"/>
      <c r="AQ40" s="7"/>
      <c r="AR40" s="7"/>
      <c r="AS40" s="7"/>
      <c r="AT40" s="7"/>
      <c r="AU40" s="7"/>
      <c r="AV40" s="7"/>
      <c r="AW40" s="7"/>
      <c r="AX40" s="7"/>
      <c r="AY40" s="7"/>
      <c r="AZ40" s="7"/>
      <c r="BA40" s="7"/>
      <c r="BB40" s="7"/>
      <c r="BC40" s="7"/>
      <c r="BD40" s="7"/>
      <c r="BE40" s="7"/>
      <c r="BF40" s="7"/>
      <c r="BG40" s="7"/>
      <c r="BH40" s="7"/>
      <c r="BI40" s="7"/>
      <c r="BJ40" s="7"/>
      <c r="BK40" s="7"/>
      <c r="BL40" s="7"/>
      <c r="BM40" s="7"/>
      <c r="BN40" s="7"/>
    </row>
    <row r="41" spans="1:66" s="30" customFormat="1" ht="15" customHeight="1">
      <c r="A41" s="59"/>
      <c r="B41" s="62"/>
      <c r="C41" s="64"/>
      <c r="D41" s="64"/>
      <c r="E41" s="82"/>
      <c r="F41" s="19" t="s">
        <v>31</v>
      </c>
      <c r="G41" s="20">
        <f>H41+I41+J41+K41+L41+N41+M41</f>
        <v>0</v>
      </c>
      <c r="H41" s="31">
        <v>0</v>
      </c>
      <c r="I41" s="31">
        <v>0</v>
      </c>
      <c r="J41" s="31">
        <v>0</v>
      </c>
      <c r="K41" s="31">
        <v>0</v>
      </c>
      <c r="L41" s="31">
        <v>0</v>
      </c>
      <c r="M41" s="31">
        <v>0</v>
      </c>
      <c r="N41" s="31">
        <v>0</v>
      </c>
      <c r="O41" s="97"/>
      <c r="P41" s="94"/>
      <c r="Q41" s="114"/>
      <c r="R41" s="79"/>
      <c r="S41" s="79"/>
      <c r="T41" s="79"/>
      <c r="U41" s="79"/>
      <c r="V41" s="78"/>
      <c r="W41" s="78"/>
      <c r="X41" s="78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  <c r="AM41" s="7"/>
      <c r="AN41" s="7"/>
      <c r="AO41" s="7"/>
      <c r="AP41" s="7"/>
      <c r="AQ41" s="7"/>
      <c r="AR41" s="7"/>
      <c r="AS41" s="7"/>
      <c r="AT41" s="7"/>
      <c r="AU41" s="7"/>
      <c r="AV41" s="7"/>
      <c r="AW41" s="7"/>
      <c r="AX41" s="7"/>
      <c r="AY41" s="7"/>
      <c r="AZ41" s="7"/>
      <c r="BA41" s="7"/>
      <c r="BB41" s="7"/>
      <c r="BC41" s="7"/>
      <c r="BD41" s="7"/>
      <c r="BE41" s="7"/>
      <c r="BF41" s="7"/>
      <c r="BG41" s="7"/>
      <c r="BH41" s="7"/>
      <c r="BI41" s="7"/>
      <c r="BJ41" s="7"/>
      <c r="BK41" s="7"/>
      <c r="BL41" s="7"/>
      <c r="BM41" s="7"/>
      <c r="BN41" s="7"/>
    </row>
    <row r="42" spans="1:66" s="30" customFormat="1" ht="15" customHeight="1">
      <c r="A42" s="59"/>
      <c r="B42" s="62"/>
      <c r="C42" s="64"/>
      <c r="D42" s="64"/>
      <c r="E42" s="82"/>
      <c r="F42" s="19" t="s">
        <v>72</v>
      </c>
      <c r="G42" s="20">
        <f>H42+I42+J42+K42+L42+N42+M42</f>
        <v>0</v>
      </c>
      <c r="H42" s="31">
        <v>0</v>
      </c>
      <c r="I42" s="31">
        <v>0</v>
      </c>
      <c r="J42" s="31">
        <v>0</v>
      </c>
      <c r="K42" s="31">
        <v>0</v>
      </c>
      <c r="L42" s="31">
        <v>0</v>
      </c>
      <c r="M42" s="31">
        <v>0</v>
      </c>
      <c r="N42" s="31">
        <v>0</v>
      </c>
      <c r="O42" s="97"/>
      <c r="P42" s="94"/>
      <c r="Q42" s="114"/>
      <c r="R42" s="79"/>
      <c r="S42" s="79"/>
      <c r="T42" s="79"/>
      <c r="U42" s="79"/>
      <c r="V42" s="78"/>
      <c r="W42" s="78"/>
      <c r="X42" s="78"/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  <c r="AN42" s="7"/>
      <c r="AO42" s="7"/>
      <c r="AP42" s="7"/>
      <c r="AQ42" s="7"/>
      <c r="AR42" s="7"/>
      <c r="AS42" s="7"/>
      <c r="AT42" s="7"/>
      <c r="AU42" s="7"/>
      <c r="AV42" s="7"/>
      <c r="AW42" s="7"/>
      <c r="AX42" s="7"/>
      <c r="AY42" s="7"/>
      <c r="AZ42" s="7"/>
      <c r="BA42" s="7"/>
      <c r="BB42" s="7"/>
      <c r="BC42" s="7"/>
      <c r="BD42" s="7"/>
      <c r="BE42" s="7"/>
      <c r="BF42" s="7"/>
      <c r="BG42" s="7"/>
      <c r="BH42" s="7"/>
      <c r="BI42" s="7"/>
      <c r="BJ42" s="7"/>
      <c r="BK42" s="7"/>
      <c r="BL42" s="7"/>
      <c r="BM42" s="7"/>
      <c r="BN42" s="7"/>
    </row>
    <row r="43" spans="1:66" s="30" customFormat="1" ht="15" customHeight="1">
      <c r="A43" s="59"/>
      <c r="B43" s="62"/>
      <c r="C43" s="64"/>
      <c r="D43" s="64"/>
      <c r="E43" s="82"/>
      <c r="F43" s="19" t="s">
        <v>32</v>
      </c>
      <c r="G43" s="20">
        <f>H43+I43+J43+K43+L43+N43+M43</f>
        <v>0</v>
      </c>
      <c r="H43" s="31">
        <v>0</v>
      </c>
      <c r="I43" s="31">
        <v>0</v>
      </c>
      <c r="J43" s="31">
        <v>0</v>
      </c>
      <c r="K43" s="31">
        <v>0</v>
      </c>
      <c r="L43" s="31">
        <v>0</v>
      </c>
      <c r="M43" s="31">
        <v>0</v>
      </c>
      <c r="N43" s="31">
        <v>0</v>
      </c>
      <c r="O43" s="97"/>
      <c r="P43" s="94"/>
      <c r="Q43" s="114"/>
      <c r="R43" s="79"/>
      <c r="S43" s="79"/>
      <c r="T43" s="79"/>
      <c r="U43" s="79"/>
      <c r="V43" s="78"/>
      <c r="W43" s="78"/>
      <c r="X43" s="78"/>
      <c r="Y43" s="7"/>
      <c r="Z43" s="7"/>
      <c r="AA43" s="7"/>
      <c r="AB43" s="7"/>
      <c r="AC43" s="7"/>
      <c r="AD43" s="7"/>
      <c r="AE43" s="7"/>
      <c r="AF43" s="7"/>
      <c r="AG43" s="7"/>
      <c r="AH43" s="7"/>
      <c r="AI43" s="7"/>
      <c r="AJ43" s="7"/>
      <c r="AK43" s="7"/>
      <c r="AL43" s="7"/>
      <c r="AM43" s="7"/>
      <c r="AN43" s="7"/>
      <c r="AO43" s="7"/>
      <c r="AP43" s="7"/>
      <c r="AQ43" s="7"/>
      <c r="AR43" s="7"/>
      <c r="AS43" s="7"/>
      <c r="AT43" s="7"/>
      <c r="AU43" s="7"/>
      <c r="AV43" s="7"/>
      <c r="AW43" s="7"/>
      <c r="AX43" s="7"/>
      <c r="AY43" s="7"/>
      <c r="AZ43" s="7"/>
      <c r="BA43" s="7"/>
      <c r="BB43" s="7"/>
      <c r="BC43" s="7"/>
      <c r="BD43" s="7"/>
      <c r="BE43" s="7"/>
      <c r="BF43" s="7"/>
      <c r="BG43" s="7"/>
      <c r="BH43" s="7"/>
      <c r="BI43" s="7"/>
      <c r="BJ43" s="7"/>
      <c r="BK43" s="7"/>
      <c r="BL43" s="7"/>
      <c r="BM43" s="7"/>
      <c r="BN43" s="7"/>
    </row>
    <row r="44" spans="1:66" s="30" customFormat="1">
      <c r="A44" s="60"/>
      <c r="B44" s="63"/>
      <c r="C44" s="65"/>
      <c r="D44" s="65"/>
      <c r="E44" s="83"/>
      <c r="F44" s="35" t="s">
        <v>33</v>
      </c>
      <c r="G44" s="20">
        <f>H44+I44+J44+K44+L44+N44+M44</f>
        <v>0</v>
      </c>
      <c r="H44" s="31">
        <v>0</v>
      </c>
      <c r="I44" s="31">
        <v>0</v>
      </c>
      <c r="J44" s="31">
        <v>0</v>
      </c>
      <c r="K44" s="31">
        <v>0</v>
      </c>
      <c r="L44" s="31">
        <v>0</v>
      </c>
      <c r="M44" s="31">
        <v>0</v>
      </c>
      <c r="N44" s="31">
        <v>0</v>
      </c>
      <c r="O44" s="98"/>
      <c r="P44" s="95"/>
      <c r="Q44" s="115"/>
      <c r="R44" s="79"/>
      <c r="S44" s="79"/>
      <c r="T44" s="79"/>
      <c r="U44" s="79"/>
      <c r="V44" s="78"/>
      <c r="W44" s="78"/>
      <c r="X44" s="78"/>
      <c r="Y44" s="7"/>
      <c r="Z44" s="7"/>
      <c r="AA44" s="7"/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7"/>
      <c r="AM44" s="7"/>
      <c r="AN44" s="7"/>
      <c r="AO44" s="7"/>
      <c r="AP44" s="7"/>
      <c r="AQ44" s="7"/>
      <c r="AR44" s="7"/>
      <c r="AS44" s="7"/>
      <c r="AT44" s="7"/>
      <c r="AU44" s="7"/>
      <c r="AV44" s="7"/>
      <c r="AW44" s="7"/>
      <c r="AX44" s="7"/>
      <c r="AY44" s="7"/>
      <c r="AZ44" s="7"/>
      <c r="BA44" s="7"/>
      <c r="BB44" s="7"/>
      <c r="BC44" s="7"/>
      <c r="BD44" s="7"/>
      <c r="BE44" s="7"/>
      <c r="BF44" s="7"/>
      <c r="BG44" s="7"/>
      <c r="BH44" s="7"/>
      <c r="BI44" s="7"/>
      <c r="BJ44" s="7"/>
      <c r="BK44" s="7"/>
      <c r="BL44" s="7"/>
      <c r="BM44" s="7"/>
      <c r="BN44" s="7"/>
    </row>
    <row r="45" spans="1:66" s="30" customFormat="1" ht="21">
      <c r="A45" s="58" t="s">
        <v>130</v>
      </c>
      <c r="B45" s="61" t="s">
        <v>131</v>
      </c>
      <c r="C45" s="64" t="s">
        <v>26</v>
      </c>
      <c r="D45" s="64" t="s">
        <v>166</v>
      </c>
      <c r="E45" s="81" t="s">
        <v>103</v>
      </c>
      <c r="F45" s="19" t="s">
        <v>21</v>
      </c>
      <c r="G45" s="17">
        <f t="shared" ref="G45:N45" si="11">G46+G47+G48+G49</f>
        <v>159500</v>
      </c>
      <c r="H45" s="17">
        <f t="shared" si="11"/>
        <v>159500</v>
      </c>
      <c r="I45" s="17">
        <f t="shared" si="11"/>
        <v>0</v>
      </c>
      <c r="J45" s="17">
        <f t="shared" si="11"/>
        <v>0</v>
      </c>
      <c r="K45" s="17">
        <f t="shared" si="11"/>
        <v>0</v>
      </c>
      <c r="L45" s="17">
        <f t="shared" si="11"/>
        <v>0</v>
      </c>
      <c r="M45" s="17">
        <f>M46+M47+M48+M49</f>
        <v>0</v>
      </c>
      <c r="N45" s="17">
        <f t="shared" si="11"/>
        <v>0</v>
      </c>
      <c r="O45" s="96" t="s">
        <v>132</v>
      </c>
      <c r="P45" s="93" t="s">
        <v>11</v>
      </c>
      <c r="Q45" s="113">
        <f>SUM(R45:X49)</f>
        <v>120</v>
      </c>
      <c r="R45" s="79">
        <v>120</v>
      </c>
      <c r="S45" s="79">
        <v>0</v>
      </c>
      <c r="T45" s="79">
        <v>0</v>
      </c>
      <c r="U45" s="79">
        <v>0</v>
      </c>
      <c r="V45" s="78">
        <v>0</v>
      </c>
      <c r="W45" s="78">
        <v>0</v>
      </c>
      <c r="X45" s="78">
        <v>0</v>
      </c>
      <c r="Y45" s="7"/>
      <c r="Z45" s="7"/>
      <c r="AA45" s="7"/>
      <c r="AB45" s="7"/>
      <c r="AC45" s="7"/>
      <c r="AD45" s="7"/>
      <c r="AE45" s="7"/>
      <c r="AF45" s="7"/>
      <c r="AG45" s="7"/>
      <c r="AH45" s="7"/>
      <c r="AI45" s="7"/>
      <c r="AJ45" s="7"/>
      <c r="AK45" s="7"/>
      <c r="AL45" s="7"/>
      <c r="AM45" s="7"/>
      <c r="AN45" s="7"/>
      <c r="AO45" s="7"/>
      <c r="AP45" s="7"/>
      <c r="AQ45" s="7"/>
      <c r="AR45" s="7"/>
      <c r="AS45" s="7"/>
      <c r="AT45" s="7"/>
      <c r="AU45" s="7"/>
      <c r="AV45" s="7"/>
      <c r="AW45" s="7"/>
      <c r="AX45" s="7"/>
      <c r="AY45" s="7"/>
      <c r="AZ45" s="7"/>
      <c r="BA45" s="7"/>
      <c r="BB45" s="7"/>
      <c r="BC45" s="7"/>
      <c r="BD45" s="7"/>
      <c r="BE45" s="7"/>
      <c r="BF45" s="7"/>
      <c r="BG45" s="7"/>
      <c r="BH45" s="7"/>
      <c r="BI45" s="7"/>
      <c r="BJ45" s="7"/>
      <c r="BK45" s="7"/>
      <c r="BL45" s="7"/>
      <c r="BM45" s="7"/>
      <c r="BN45" s="7"/>
    </row>
    <row r="46" spans="1:66" s="30" customFormat="1" ht="15" customHeight="1">
      <c r="A46" s="59"/>
      <c r="B46" s="62"/>
      <c r="C46" s="64"/>
      <c r="D46" s="64"/>
      <c r="E46" s="82"/>
      <c r="F46" s="19" t="s">
        <v>31</v>
      </c>
      <c r="G46" s="20">
        <f>H46+I46+J46+K46+L46+N46+M46</f>
        <v>159500</v>
      </c>
      <c r="H46" s="31">
        <v>159500</v>
      </c>
      <c r="I46" s="31">
        <v>0</v>
      </c>
      <c r="J46" s="31">
        <v>0</v>
      </c>
      <c r="K46" s="31">
        <v>0</v>
      </c>
      <c r="L46" s="31">
        <v>0</v>
      </c>
      <c r="M46" s="31">
        <v>0</v>
      </c>
      <c r="N46" s="31">
        <v>0</v>
      </c>
      <c r="O46" s="97"/>
      <c r="P46" s="94"/>
      <c r="Q46" s="114"/>
      <c r="R46" s="79"/>
      <c r="S46" s="79"/>
      <c r="T46" s="79"/>
      <c r="U46" s="79"/>
      <c r="V46" s="78"/>
      <c r="W46" s="78"/>
      <c r="X46" s="78"/>
      <c r="Y46" s="7"/>
      <c r="Z46" s="7"/>
      <c r="AA46" s="7"/>
      <c r="AB46" s="7"/>
      <c r="AC46" s="7"/>
      <c r="AD46" s="7"/>
      <c r="AE46" s="7"/>
      <c r="AF46" s="7"/>
      <c r="AG46" s="7"/>
      <c r="AH46" s="7"/>
      <c r="AI46" s="7"/>
      <c r="AJ46" s="7"/>
      <c r="AK46" s="7"/>
      <c r="AL46" s="7"/>
      <c r="AM46" s="7"/>
      <c r="AN46" s="7"/>
      <c r="AO46" s="7"/>
      <c r="AP46" s="7"/>
      <c r="AQ46" s="7"/>
      <c r="AR46" s="7"/>
      <c r="AS46" s="7"/>
      <c r="AT46" s="7"/>
      <c r="AU46" s="7"/>
      <c r="AV46" s="7"/>
      <c r="AW46" s="7"/>
      <c r="AX46" s="7"/>
      <c r="AY46" s="7"/>
      <c r="AZ46" s="7"/>
      <c r="BA46" s="7"/>
      <c r="BB46" s="7"/>
      <c r="BC46" s="7"/>
      <c r="BD46" s="7"/>
      <c r="BE46" s="7"/>
      <c r="BF46" s="7"/>
      <c r="BG46" s="7"/>
      <c r="BH46" s="7"/>
      <c r="BI46" s="7"/>
      <c r="BJ46" s="7"/>
      <c r="BK46" s="7"/>
      <c r="BL46" s="7"/>
      <c r="BM46" s="7"/>
      <c r="BN46" s="7"/>
    </row>
    <row r="47" spans="1:66" s="30" customFormat="1" ht="15" customHeight="1">
      <c r="A47" s="59"/>
      <c r="B47" s="62"/>
      <c r="C47" s="64"/>
      <c r="D47" s="64"/>
      <c r="E47" s="82"/>
      <c r="F47" s="19" t="s">
        <v>72</v>
      </c>
      <c r="G47" s="20">
        <f>H47+I47+J47+K47+L47+N47+M47</f>
        <v>0</v>
      </c>
      <c r="H47" s="31">
        <v>0</v>
      </c>
      <c r="I47" s="31">
        <v>0</v>
      </c>
      <c r="J47" s="31">
        <v>0</v>
      </c>
      <c r="K47" s="31">
        <v>0</v>
      </c>
      <c r="L47" s="31">
        <v>0</v>
      </c>
      <c r="M47" s="31">
        <v>0</v>
      </c>
      <c r="N47" s="31">
        <v>0</v>
      </c>
      <c r="O47" s="97"/>
      <c r="P47" s="94"/>
      <c r="Q47" s="114"/>
      <c r="R47" s="79"/>
      <c r="S47" s="79"/>
      <c r="T47" s="79"/>
      <c r="U47" s="79"/>
      <c r="V47" s="78"/>
      <c r="W47" s="78"/>
      <c r="X47" s="78"/>
      <c r="Y47" s="7"/>
      <c r="Z47" s="7"/>
      <c r="AA47" s="7"/>
      <c r="AB47" s="7"/>
      <c r="AC47" s="7"/>
      <c r="AD47" s="7"/>
      <c r="AE47" s="7"/>
      <c r="AF47" s="7"/>
      <c r="AG47" s="7"/>
      <c r="AH47" s="7"/>
      <c r="AI47" s="7"/>
      <c r="AJ47" s="7"/>
      <c r="AK47" s="7"/>
      <c r="AL47" s="7"/>
      <c r="AM47" s="7"/>
      <c r="AN47" s="7"/>
      <c r="AO47" s="7"/>
      <c r="AP47" s="7"/>
      <c r="AQ47" s="7"/>
      <c r="AR47" s="7"/>
      <c r="AS47" s="7"/>
      <c r="AT47" s="7"/>
      <c r="AU47" s="7"/>
      <c r="AV47" s="7"/>
      <c r="AW47" s="7"/>
      <c r="AX47" s="7"/>
      <c r="AY47" s="7"/>
      <c r="AZ47" s="7"/>
      <c r="BA47" s="7"/>
      <c r="BB47" s="7"/>
      <c r="BC47" s="7"/>
      <c r="BD47" s="7"/>
      <c r="BE47" s="7"/>
      <c r="BF47" s="7"/>
      <c r="BG47" s="7"/>
      <c r="BH47" s="7"/>
      <c r="BI47" s="7"/>
      <c r="BJ47" s="7"/>
      <c r="BK47" s="7"/>
      <c r="BL47" s="7"/>
      <c r="BM47" s="7"/>
      <c r="BN47" s="7"/>
    </row>
    <row r="48" spans="1:66" s="30" customFormat="1" ht="15" customHeight="1">
      <c r="A48" s="59"/>
      <c r="B48" s="62"/>
      <c r="C48" s="64"/>
      <c r="D48" s="64"/>
      <c r="E48" s="82"/>
      <c r="F48" s="19" t="s">
        <v>32</v>
      </c>
      <c r="G48" s="20">
        <f>H48+I48+J48+K48+L48+N48+M48</f>
        <v>0</v>
      </c>
      <c r="H48" s="31">
        <v>0</v>
      </c>
      <c r="I48" s="31">
        <v>0</v>
      </c>
      <c r="J48" s="31">
        <v>0</v>
      </c>
      <c r="K48" s="31">
        <v>0</v>
      </c>
      <c r="L48" s="31">
        <v>0</v>
      </c>
      <c r="M48" s="31">
        <v>0</v>
      </c>
      <c r="N48" s="31">
        <v>0</v>
      </c>
      <c r="O48" s="97"/>
      <c r="P48" s="94"/>
      <c r="Q48" s="114"/>
      <c r="R48" s="79"/>
      <c r="S48" s="79"/>
      <c r="T48" s="79"/>
      <c r="U48" s="79"/>
      <c r="V48" s="78"/>
      <c r="W48" s="78"/>
      <c r="X48" s="78"/>
      <c r="Y48" s="7"/>
      <c r="Z48" s="7"/>
      <c r="AA48" s="7"/>
      <c r="AB48" s="7"/>
      <c r="AC48" s="7"/>
      <c r="AD48" s="7"/>
      <c r="AE48" s="7"/>
      <c r="AF48" s="7"/>
      <c r="AG48" s="7"/>
      <c r="AH48" s="7"/>
      <c r="AI48" s="7"/>
      <c r="AJ48" s="7"/>
      <c r="AK48" s="7"/>
      <c r="AL48" s="7"/>
      <c r="AM48" s="7"/>
      <c r="AN48" s="7"/>
      <c r="AO48" s="7"/>
      <c r="AP48" s="7"/>
      <c r="AQ48" s="7"/>
      <c r="AR48" s="7"/>
      <c r="AS48" s="7"/>
      <c r="AT48" s="7"/>
      <c r="AU48" s="7"/>
      <c r="AV48" s="7"/>
      <c r="AW48" s="7"/>
      <c r="AX48" s="7"/>
      <c r="AY48" s="7"/>
      <c r="AZ48" s="7"/>
      <c r="BA48" s="7"/>
      <c r="BB48" s="7"/>
      <c r="BC48" s="7"/>
      <c r="BD48" s="7"/>
      <c r="BE48" s="7"/>
      <c r="BF48" s="7"/>
      <c r="BG48" s="7"/>
      <c r="BH48" s="7"/>
      <c r="BI48" s="7"/>
      <c r="BJ48" s="7"/>
      <c r="BK48" s="7"/>
      <c r="BL48" s="7"/>
      <c r="BM48" s="7"/>
      <c r="BN48" s="7"/>
    </row>
    <row r="49" spans="1:66" s="30" customFormat="1">
      <c r="A49" s="60"/>
      <c r="B49" s="63"/>
      <c r="C49" s="65"/>
      <c r="D49" s="65"/>
      <c r="E49" s="83"/>
      <c r="F49" s="35" t="s">
        <v>33</v>
      </c>
      <c r="G49" s="20">
        <f>H49+I49+J49+K49+L49+N49+M49</f>
        <v>0</v>
      </c>
      <c r="H49" s="31">
        <v>0</v>
      </c>
      <c r="I49" s="31">
        <v>0</v>
      </c>
      <c r="J49" s="31">
        <v>0</v>
      </c>
      <c r="K49" s="31">
        <v>0</v>
      </c>
      <c r="L49" s="31">
        <v>0</v>
      </c>
      <c r="M49" s="31">
        <v>0</v>
      </c>
      <c r="N49" s="31">
        <v>0</v>
      </c>
      <c r="O49" s="98"/>
      <c r="P49" s="95"/>
      <c r="Q49" s="115"/>
      <c r="R49" s="79"/>
      <c r="S49" s="79"/>
      <c r="T49" s="79"/>
      <c r="U49" s="79"/>
      <c r="V49" s="78"/>
      <c r="W49" s="78"/>
      <c r="X49" s="78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  <c r="AJ49" s="7"/>
      <c r="AK49" s="7"/>
      <c r="AL49" s="7"/>
      <c r="AM49" s="7"/>
      <c r="AN49" s="7"/>
      <c r="AO49" s="7"/>
      <c r="AP49" s="7"/>
      <c r="AQ49" s="7"/>
      <c r="AR49" s="7"/>
      <c r="AS49" s="7"/>
      <c r="AT49" s="7"/>
      <c r="AU49" s="7"/>
      <c r="AV49" s="7"/>
      <c r="AW49" s="7"/>
      <c r="AX49" s="7"/>
      <c r="AY49" s="7"/>
      <c r="AZ49" s="7"/>
      <c r="BA49" s="7"/>
      <c r="BB49" s="7"/>
      <c r="BC49" s="7"/>
      <c r="BD49" s="7"/>
      <c r="BE49" s="7"/>
      <c r="BF49" s="7"/>
      <c r="BG49" s="7"/>
      <c r="BH49" s="7"/>
      <c r="BI49" s="7"/>
      <c r="BJ49" s="7"/>
      <c r="BK49" s="7"/>
      <c r="BL49" s="7"/>
      <c r="BM49" s="7"/>
      <c r="BN49" s="7"/>
    </row>
    <row r="50" spans="1:66" s="30" customFormat="1" ht="27.6" customHeight="1">
      <c r="A50" s="58" t="s">
        <v>12</v>
      </c>
      <c r="B50" s="119" t="s">
        <v>104</v>
      </c>
      <c r="C50" s="64" t="s">
        <v>26</v>
      </c>
      <c r="D50" s="64" t="s">
        <v>166</v>
      </c>
      <c r="E50" s="66" t="s">
        <v>94</v>
      </c>
      <c r="F50" s="19" t="s">
        <v>21</v>
      </c>
      <c r="G50" s="31">
        <f>G51+G52+G53+G54</f>
        <v>5257461.74</v>
      </c>
      <c r="H50" s="31">
        <f t="shared" ref="H50:N50" si="12">H51+H52+H53+H54</f>
        <v>510919.51</v>
      </c>
      <c r="I50" s="31">
        <f t="shared" si="12"/>
        <v>856848.46</v>
      </c>
      <c r="J50" s="31">
        <f t="shared" si="12"/>
        <v>795078.96</v>
      </c>
      <c r="K50" s="31">
        <f t="shared" si="12"/>
        <v>855676.44</v>
      </c>
      <c r="L50" s="31">
        <f t="shared" si="12"/>
        <v>1095791.6200000001</v>
      </c>
      <c r="M50" s="31">
        <f>M51+M52+M53+M54</f>
        <v>478784</v>
      </c>
      <c r="N50" s="31">
        <f t="shared" si="12"/>
        <v>664362.75</v>
      </c>
      <c r="O50" s="10" t="s">
        <v>14</v>
      </c>
      <c r="P50" s="10" t="s">
        <v>14</v>
      </c>
      <c r="Q50" s="14" t="s">
        <v>14</v>
      </c>
      <c r="R50" s="10" t="s">
        <v>14</v>
      </c>
      <c r="S50" s="10" t="s">
        <v>14</v>
      </c>
      <c r="T50" s="10" t="s">
        <v>14</v>
      </c>
      <c r="U50" s="10" t="s">
        <v>14</v>
      </c>
      <c r="V50" s="10" t="s">
        <v>14</v>
      </c>
      <c r="W50" s="10" t="s">
        <v>14</v>
      </c>
      <c r="X50" s="10" t="s">
        <v>14</v>
      </c>
      <c r="Y50" s="7"/>
      <c r="Z50" s="7"/>
      <c r="AA50" s="7"/>
      <c r="AB50" s="7"/>
      <c r="AC50" s="7"/>
      <c r="AD50" s="7"/>
      <c r="AE50" s="7"/>
      <c r="AF50" s="7"/>
      <c r="AG50" s="7"/>
      <c r="AH50" s="7"/>
      <c r="AI50" s="7"/>
      <c r="AJ50" s="7"/>
      <c r="AK50" s="7"/>
      <c r="AL50" s="7"/>
      <c r="AM50" s="7"/>
      <c r="AN50" s="7"/>
      <c r="AO50" s="7"/>
      <c r="AP50" s="7"/>
      <c r="AQ50" s="7"/>
      <c r="AR50" s="7"/>
      <c r="AS50" s="7"/>
      <c r="AT50" s="7"/>
      <c r="AU50" s="7"/>
      <c r="AV50" s="7"/>
      <c r="AW50" s="7"/>
      <c r="AX50" s="7"/>
      <c r="AY50" s="7"/>
      <c r="AZ50" s="7"/>
      <c r="BA50" s="7"/>
      <c r="BB50" s="7"/>
      <c r="BC50" s="7"/>
      <c r="BD50" s="7"/>
      <c r="BE50" s="7"/>
      <c r="BF50" s="7"/>
      <c r="BG50" s="7"/>
      <c r="BH50" s="7"/>
      <c r="BI50" s="7"/>
      <c r="BJ50" s="7"/>
      <c r="BK50" s="7"/>
      <c r="BL50" s="7"/>
      <c r="BM50" s="7"/>
      <c r="BN50" s="7"/>
    </row>
    <row r="51" spans="1:66" s="30" customFormat="1" ht="26.25" customHeight="1">
      <c r="A51" s="59"/>
      <c r="B51" s="120"/>
      <c r="C51" s="64"/>
      <c r="D51" s="64"/>
      <c r="E51" s="67"/>
      <c r="F51" s="19" t="s">
        <v>31</v>
      </c>
      <c r="G51" s="31">
        <f>H51+I51+J51+K51+L51+N51+M51</f>
        <v>4466832.1400000006</v>
      </c>
      <c r="H51" s="31">
        <f t="shared" ref="H51:N51" si="13">H56</f>
        <v>410919.51</v>
      </c>
      <c r="I51" s="31">
        <f t="shared" si="13"/>
        <v>669623.88</v>
      </c>
      <c r="J51" s="31">
        <f t="shared" si="13"/>
        <v>609897.93999999994</v>
      </c>
      <c r="K51" s="31">
        <f t="shared" si="13"/>
        <v>687327.44</v>
      </c>
      <c r="L51" s="31">
        <f t="shared" si="13"/>
        <v>945916.62</v>
      </c>
      <c r="M51" s="31">
        <f>M56</f>
        <v>478784</v>
      </c>
      <c r="N51" s="31">
        <f t="shared" si="13"/>
        <v>664362.75</v>
      </c>
      <c r="O51" s="10" t="s">
        <v>14</v>
      </c>
      <c r="P51" s="10" t="s">
        <v>14</v>
      </c>
      <c r="Q51" s="14" t="s">
        <v>14</v>
      </c>
      <c r="R51" s="10" t="s">
        <v>14</v>
      </c>
      <c r="S51" s="10" t="s">
        <v>14</v>
      </c>
      <c r="T51" s="10" t="s">
        <v>14</v>
      </c>
      <c r="U51" s="10" t="s">
        <v>14</v>
      </c>
      <c r="V51" s="10" t="s">
        <v>14</v>
      </c>
      <c r="W51" s="10" t="s">
        <v>14</v>
      </c>
      <c r="X51" s="10" t="s">
        <v>14</v>
      </c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  <c r="AJ51" s="7"/>
      <c r="AK51" s="7"/>
      <c r="AL51" s="7"/>
      <c r="AM51" s="7"/>
      <c r="AN51" s="7"/>
      <c r="AO51" s="7"/>
      <c r="AP51" s="7"/>
      <c r="AQ51" s="7"/>
      <c r="AR51" s="7"/>
      <c r="AS51" s="7"/>
      <c r="AT51" s="7"/>
      <c r="AU51" s="7"/>
      <c r="AV51" s="7"/>
      <c r="AW51" s="7"/>
      <c r="AX51" s="7"/>
      <c r="AY51" s="7"/>
      <c r="AZ51" s="7"/>
      <c r="BA51" s="7"/>
      <c r="BB51" s="7"/>
      <c r="BC51" s="7"/>
      <c r="BD51" s="7"/>
      <c r="BE51" s="7"/>
      <c r="BF51" s="7"/>
      <c r="BG51" s="7"/>
      <c r="BH51" s="7"/>
      <c r="BI51" s="7"/>
      <c r="BJ51" s="7"/>
      <c r="BK51" s="7"/>
      <c r="BL51" s="7"/>
      <c r="BM51" s="7"/>
      <c r="BN51" s="7"/>
    </row>
    <row r="52" spans="1:66" s="30" customFormat="1" ht="51" customHeight="1">
      <c r="A52" s="59"/>
      <c r="B52" s="120"/>
      <c r="C52" s="64"/>
      <c r="D52" s="64"/>
      <c r="E52" s="67"/>
      <c r="F52" s="19" t="s">
        <v>72</v>
      </c>
      <c r="G52" s="31">
        <f>H52+I52+J52+K52+L52+N52+M52</f>
        <v>790629.6</v>
      </c>
      <c r="H52" s="31">
        <f t="shared" ref="H52:N52" si="14">H57</f>
        <v>100000</v>
      </c>
      <c r="I52" s="31">
        <f t="shared" si="14"/>
        <v>187224.58</v>
      </c>
      <c r="J52" s="31">
        <f t="shared" si="14"/>
        <v>185181.02</v>
      </c>
      <c r="K52" s="31">
        <f t="shared" si="14"/>
        <v>168349</v>
      </c>
      <c r="L52" s="31">
        <f t="shared" si="14"/>
        <v>149875</v>
      </c>
      <c r="M52" s="31">
        <f>M57</f>
        <v>0</v>
      </c>
      <c r="N52" s="31">
        <f t="shared" si="14"/>
        <v>0</v>
      </c>
      <c r="O52" s="10" t="s">
        <v>14</v>
      </c>
      <c r="P52" s="10" t="s">
        <v>14</v>
      </c>
      <c r="Q52" s="14" t="s">
        <v>14</v>
      </c>
      <c r="R52" s="10" t="s">
        <v>14</v>
      </c>
      <c r="S52" s="10" t="s">
        <v>14</v>
      </c>
      <c r="T52" s="10" t="s">
        <v>14</v>
      </c>
      <c r="U52" s="10" t="s">
        <v>14</v>
      </c>
      <c r="V52" s="10" t="s">
        <v>14</v>
      </c>
      <c r="W52" s="10" t="s">
        <v>14</v>
      </c>
      <c r="X52" s="10" t="s">
        <v>14</v>
      </c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  <c r="AJ52" s="7"/>
      <c r="AK52" s="7"/>
      <c r="AL52" s="7"/>
      <c r="AM52" s="7"/>
      <c r="AN52" s="7"/>
      <c r="AO52" s="7"/>
      <c r="AP52" s="7"/>
      <c r="AQ52" s="7"/>
      <c r="AR52" s="7"/>
      <c r="AS52" s="7"/>
      <c r="AT52" s="7"/>
      <c r="AU52" s="7"/>
      <c r="AV52" s="7"/>
      <c r="AW52" s="7"/>
      <c r="AX52" s="7"/>
      <c r="AY52" s="7"/>
      <c r="AZ52" s="7"/>
      <c r="BA52" s="7"/>
      <c r="BB52" s="7"/>
      <c r="BC52" s="7"/>
      <c r="BD52" s="7"/>
      <c r="BE52" s="7"/>
      <c r="BF52" s="7"/>
      <c r="BG52" s="7"/>
      <c r="BH52" s="7"/>
      <c r="BI52" s="7"/>
      <c r="BJ52" s="7"/>
      <c r="BK52" s="7"/>
      <c r="BL52" s="7"/>
      <c r="BM52" s="7"/>
      <c r="BN52" s="7"/>
    </row>
    <row r="53" spans="1:66" s="30" customFormat="1" ht="33.75" customHeight="1">
      <c r="A53" s="59"/>
      <c r="B53" s="120"/>
      <c r="C53" s="64"/>
      <c r="D53" s="64"/>
      <c r="E53" s="67"/>
      <c r="F53" s="19" t="s">
        <v>32</v>
      </c>
      <c r="G53" s="31">
        <f>H53+I53+J53+K53+L53+N53+M53</f>
        <v>0</v>
      </c>
      <c r="H53" s="31">
        <f t="shared" ref="H53:N53" si="15">H58</f>
        <v>0</v>
      </c>
      <c r="I53" s="31">
        <f t="shared" si="15"/>
        <v>0</v>
      </c>
      <c r="J53" s="31">
        <f t="shared" si="15"/>
        <v>0</v>
      </c>
      <c r="K53" s="31">
        <f t="shared" si="15"/>
        <v>0</v>
      </c>
      <c r="L53" s="31">
        <f t="shared" si="15"/>
        <v>0</v>
      </c>
      <c r="M53" s="31">
        <f>M58</f>
        <v>0</v>
      </c>
      <c r="N53" s="31">
        <f t="shared" si="15"/>
        <v>0</v>
      </c>
      <c r="O53" s="10" t="s">
        <v>14</v>
      </c>
      <c r="P53" s="10" t="s">
        <v>14</v>
      </c>
      <c r="Q53" s="14" t="s">
        <v>14</v>
      </c>
      <c r="R53" s="10" t="s">
        <v>14</v>
      </c>
      <c r="S53" s="10" t="s">
        <v>14</v>
      </c>
      <c r="T53" s="10" t="s">
        <v>14</v>
      </c>
      <c r="U53" s="10" t="s">
        <v>14</v>
      </c>
      <c r="V53" s="10" t="s">
        <v>14</v>
      </c>
      <c r="W53" s="10" t="s">
        <v>14</v>
      </c>
      <c r="X53" s="10" t="s">
        <v>14</v>
      </c>
      <c r="Y53" s="7"/>
      <c r="Z53" s="7"/>
      <c r="AA53" s="7"/>
      <c r="AB53" s="7"/>
      <c r="AC53" s="7"/>
      <c r="AD53" s="7"/>
      <c r="AE53" s="7"/>
      <c r="AF53" s="7"/>
      <c r="AG53" s="7"/>
      <c r="AH53" s="7"/>
      <c r="AI53" s="7"/>
      <c r="AJ53" s="7"/>
      <c r="AK53" s="7"/>
      <c r="AL53" s="7"/>
      <c r="AM53" s="7"/>
      <c r="AN53" s="7"/>
      <c r="AO53" s="7"/>
      <c r="AP53" s="7"/>
      <c r="AQ53" s="7"/>
      <c r="AR53" s="7"/>
      <c r="AS53" s="7"/>
      <c r="AT53" s="7"/>
      <c r="AU53" s="7"/>
      <c r="AV53" s="7"/>
      <c r="AW53" s="7"/>
      <c r="AX53" s="7"/>
      <c r="AY53" s="7"/>
      <c r="AZ53" s="7"/>
      <c r="BA53" s="7"/>
      <c r="BB53" s="7"/>
      <c r="BC53" s="7"/>
      <c r="BD53" s="7"/>
      <c r="BE53" s="7"/>
      <c r="BF53" s="7"/>
      <c r="BG53" s="7"/>
      <c r="BH53" s="7"/>
      <c r="BI53" s="7"/>
      <c r="BJ53" s="7"/>
      <c r="BK53" s="7"/>
      <c r="BL53" s="7"/>
      <c r="BM53" s="7"/>
      <c r="BN53" s="7"/>
    </row>
    <row r="54" spans="1:66" s="30" customFormat="1" ht="38.85" customHeight="1">
      <c r="A54" s="60"/>
      <c r="B54" s="121"/>
      <c r="C54" s="65"/>
      <c r="D54" s="65"/>
      <c r="E54" s="68"/>
      <c r="F54" s="35" t="s">
        <v>33</v>
      </c>
      <c r="G54" s="31">
        <f>H54+I54+J54+K54+L54+N54+M54</f>
        <v>0</v>
      </c>
      <c r="H54" s="31">
        <f t="shared" ref="H54:N54" si="16">H59</f>
        <v>0</v>
      </c>
      <c r="I54" s="31">
        <f t="shared" si="16"/>
        <v>0</v>
      </c>
      <c r="J54" s="31">
        <f t="shared" si="16"/>
        <v>0</v>
      </c>
      <c r="K54" s="31">
        <f t="shared" si="16"/>
        <v>0</v>
      </c>
      <c r="L54" s="31">
        <f t="shared" si="16"/>
        <v>0</v>
      </c>
      <c r="M54" s="31">
        <f>M59</f>
        <v>0</v>
      </c>
      <c r="N54" s="31">
        <f t="shared" si="16"/>
        <v>0</v>
      </c>
      <c r="O54" s="10" t="s">
        <v>14</v>
      </c>
      <c r="P54" s="10" t="s">
        <v>14</v>
      </c>
      <c r="Q54" s="14" t="s">
        <v>14</v>
      </c>
      <c r="R54" s="10" t="s">
        <v>14</v>
      </c>
      <c r="S54" s="10" t="s">
        <v>14</v>
      </c>
      <c r="T54" s="10" t="s">
        <v>14</v>
      </c>
      <c r="U54" s="10" t="s">
        <v>14</v>
      </c>
      <c r="V54" s="10" t="s">
        <v>14</v>
      </c>
      <c r="W54" s="10" t="s">
        <v>14</v>
      </c>
      <c r="X54" s="10" t="s">
        <v>14</v>
      </c>
      <c r="Y54" s="7"/>
      <c r="Z54" s="7"/>
      <c r="AA54" s="7"/>
      <c r="AB54" s="7"/>
      <c r="AC54" s="7"/>
      <c r="AD54" s="7"/>
      <c r="AE54" s="7"/>
      <c r="AF54" s="7"/>
      <c r="AG54" s="7"/>
      <c r="AH54" s="7"/>
      <c r="AI54" s="7"/>
      <c r="AJ54" s="7"/>
      <c r="AK54" s="7"/>
      <c r="AL54" s="7"/>
      <c r="AM54" s="7"/>
      <c r="AN54" s="7"/>
      <c r="AO54" s="7"/>
      <c r="AP54" s="7"/>
      <c r="AQ54" s="7"/>
      <c r="AR54" s="7"/>
      <c r="AS54" s="7"/>
      <c r="AT54" s="7"/>
      <c r="AU54" s="7"/>
      <c r="AV54" s="7"/>
      <c r="AW54" s="7"/>
      <c r="AX54" s="7"/>
      <c r="AY54" s="7"/>
      <c r="AZ54" s="7"/>
      <c r="BA54" s="7"/>
      <c r="BB54" s="7"/>
      <c r="BC54" s="7"/>
      <c r="BD54" s="7"/>
      <c r="BE54" s="7"/>
      <c r="BF54" s="7"/>
      <c r="BG54" s="7"/>
      <c r="BH54" s="7"/>
      <c r="BI54" s="7"/>
      <c r="BJ54" s="7"/>
      <c r="BK54" s="7"/>
      <c r="BL54" s="7"/>
      <c r="BM54" s="7"/>
      <c r="BN54" s="7"/>
    </row>
    <row r="55" spans="1:66" s="30" customFormat="1" ht="23.85" customHeight="1">
      <c r="A55" s="122" t="s">
        <v>13</v>
      </c>
      <c r="B55" s="107" t="s">
        <v>43</v>
      </c>
      <c r="C55" s="64" t="s">
        <v>26</v>
      </c>
      <c r="D55" s="64" t="s">
        <v>166</v>
      </c>
      <c r="E55" s="66" t="s">
        <v>94</v>
      </c>
      <c r="F55" s="19" t="s">
        <v>21</v>
      </c>
      <c r="G55" s="31">
        <f t="shared" ref="G55:N55" si="17">G56+G57+G58+G59</f>
        <v>5257461.74</v>
      </c>
      <c r="H55" s="31">
        <f t="shared" si="17"/>
        <v>510919.51</v>
      </c>
      <c r="I55" s="31">
        <f>I56+I57+I58+I59</f>
        <v>856848.46</v>
      </c>
      <c r="J55" s="31">
        <f t="shared" si="17"/>
        <v>795078.96</v>
      </c>
      <c r="K55" s="31">
        <f t="shared" si="17"/>
        <v>855676.44</v>
      </c>
      <c r="L55" s="31">
        <f t="shared" si="17"/>
        <v>1095791.6200000001</v>
      </c>
      <c r="M55" s="31">
        <f>M56+M57+M58+M59</f>
        <v>478784</v>
      </c>
      <c r="N55" s="31">
        <f t="shared" si="17"/>
        <v>664362.75</v>
      </c>
      <c r="O55" s="10" t="s">
        <v>14</v>
      </c>
      <c r="P55" s="10" t="s">
        <v>14</v>
      </c>
      <c r="Q55" s="14" t="s">
        <v>14</v>
      </c>
      <c r="R55" s="10" t="s">
        <v>14</v>
      </c>
      <c r="S55" s="10" t="s">
        <v>14</v>
      </c>
      <c r="T55" s="10" t="s">
        <v>14</v>
      </c>
      <c r="U55" s="10" t="s">
        <v>14</v>
      </c>
      <c r="V55" s="10" t="s">
        <v>14</v>
      </c>
      <c r="W55" s="10" t="s">
        <v>14</v>
      </c>
      <c r="X55" s="10" t="s">
        <v>14</v>
      </c>
      <c r="Y55" s="7"/>
      <c r="Z55" s="7"/>
      <c r="AA55" s="7"/>
      <c r="AB55" s="7"/>
      <c r="AC55" s="7"/>
      <c r="AD55" s="7"/>
      <c r="AE55" s="7"/>
      <c r="AF55" s="7"/>
      <c r="AG55" s="7"/>
      <c r="AH55" s="7"/>
      <c r="AI55" s="7"/>
      <c r="AJ55" s="7"/>
      <c r="AK55" s="7"/>
      <c r="AL55" s="7"/>
      <c r="AM55" s="7"/>
      <c r="AN55" s="7"/>
      <c r="AO55" s="7"/>
      <c r="AP55" s="7"/>
      <c r="AQ55" s="7"/>
      <c r="AR55" s="7"/>
      <c r="AS55" s="7"/>
      <c r="AT55" s="7"/>
      <c r="AU55" s="7"/>
      <c r="AV55" s="7"/>
      <c r="AW55" s="7"/>
      <c r="AX55" s="7"/>
      <c r="AY55" s="7"/>
      <c r="AZ55" s="7"/>
      <c r="BA55" s="7"/>
      <c r="BB55" s="7"/>
      <c r="BC55" s="7"/>
      <c r="BD55" s="7"/>
      <c r="BE55" s="7"/>
      <c r="BF55" s="7"/>
      <c r="BG55" s="7"/>
      <c r="BH55" s="7"/>
      <c r="BI55" s="7"/>
      <c r="BJ55" s="7"/>
      <c r="BK55" s="7"/>
      <c r="BL55" s="7"/>
      <c r="BM55" s="7"/>
      <c r="BN55" s="7"/>
    </row>
    <row r="56" spans="1:66" s="30" customFormat="1" ht="54" customHeight="1">
      <c r="A56" s="123"/>
      <c r="B56" s="108"/>
      <c r="C56" s="64"/>
      <c r="D56" s="64"/>
      <c r="E56" s="67"/>
      <c r="F56" s="19" t="s">
        <v>31</v>
      </c>
      <c r="G56" s="31">
        <f>H56+I56+J56+K56+L56+N56+M56</f>
        <v>4466832.1400000006</v>
      </c>
      <c r="H56" s="31">
        <f>H61+H66+H71+H76</f>
        <v>410919.51</v>
      </c>
      <c r="I56" s="31">
        <f t="shared" ref="I56:N56" si="18">I61+I66+I71+I76+I81</f>
        <v>669623.88</v>
      </c>
      <c r="J56" s="31">
        <f t="shared" si="18"/>
        <v>609897.93999999994</v>
      </c>
      <c r="K56" s="31">
        <f t="shared" si="18"/>
        <v>687327.44</v>
      </c>
      <c r="L56" s="31">
        <f t="shared" si="18"/>
        <v>945916.62</v>
      </c>
      <c r="M56" s="31">
        <f t="shared" si="18"/>
        <v>478784</v>
      </c>
      <c r="N56" s="31">
        <f t="shared" si="18"/>
        <v>664362.75</v>
      </c>
      <c r="O56" s="10" t="s">
        <v>14</v>
      </c>
      <c r="P56" s="10" t="s">
        <v>14</v>
      </c>
      <c r="Q56" s="14" t="s">
        <v>14</v>
      </c>
      <c r="R56" s="10" t="s">
        <v>14</v>
      </c>
      <c r="S56" s="10" t="s">
        <v>14</v>
      </c>
      <c r="T56" s="10" t="s">
        <v>14</v>
      </c>
      <c r="U56" s="10" t="s">
        <v>14</v>
      </c>
      <c r="V56" s="10" t="s">
        <v>14</v>
      </c>
      <c r="W56" s="10" t="s">
        <v>14</v>
      </c>
      <c r="X56" s="10" t="s">
        <v>14</v>
      </c>
      <c r="Y56" s="7"/>
      <c r="Z56" s="7"/>
      <c r="AA56" s="7"/>
      <c r="AB56" s="7"/>
      <c r="AC56" s="7"/>
      <c r="AD56" s="7"/>
      <c r="AE56" s="7"/>
      <c r="AF56" s="7"/>
      <c r="AG56" s="7"/>
      <c r="AH56" s="7"/>
      <c r="AI56" s="7"/>
      <c r="AJ56" s="7"/>
      <c r="AK56" s="7"/>
      <c r="AL56" s="7"/>
      <c r="AM56" s="7"/>
      <c r="AN56" s="7"/>
      <c r="AO56" s="7"/>
      <c r="AP56" s="7"/>
      <c r="AQ56" s="7"/>
      <c r="AR56" s="7"/>
      <c r="AS56" s="7"/>
      <c r="AT56" s="7"/>
      <c r="AU56" s="7"/>
      <c r="AV56" s="7"/>
      <c r="AW56" s="7"/>
      <c r="AX56" s="7"/>
      <c r="AY56" s="7"/>
      <c r="AZ56" s="7"/>
      <c r="BA56" s="7"/>
      <c r="BB56" s="7"/>
      <c r="BC56" s="7"/>
      <c r="BD56" s="7"/>
      <c r="BE56" s="7"/>
      <c r="BF56" s="7"/>
      <c r="BG56" s="7"/>
      <c r="BH56" s="7"/>
      <c r="BI56" s="7"/>
      <c r="BJ56" s="7"/>
      <c r="BK56" s="7"/>
      <c r="BL56" s="7"/>
      <c r="BM56" s="7"/>
      <c r="BN56" s="7"/>
    </row>
    <row r="57" spans="1:66" s="30" customFormat="1" ht="34.5" customHeight="1">
      <c r="A57" s="123"/>
      <c r="B57" s="108"/>
      <c r="C57" s="64"/>
      <c r="D57" s="64"/>
      <c r="E57" s="67"/>
      <c r="F57" s="19" t="s">
        <v>72</v>
      </c>
      <c r="G57" s="31">
        <f>H57+I57+J57+K57+L57+N57+M57</f>
        <v>790629.6</v>
      </c>
      <c r="H57" s="31">
        <f>H77</f>
        <v>100000</v>
      </c>
      <c r="I57" s="31">
        <f>I62+I67+I72+I77+I82</f>
        <v>187224.58</v>
      </c>
      <c r="J57" s="31">
        <f t="shared" ref="J57:N59" si="19">J62+J67+J72+J77+J82</f>
        <v>185181.02</v>
      </c>
      <c r="K57" s="31">
        <f t="shared" si="19"/>
        <v>168349</v>
      </c>
      <c r="L57" s="31">
        <f t="shared" si="19"/>
        <v>149875</v>
      </c>
      <c r="M57" s="31">
        <f>M62+M67+M72+M77+M82</f>
        <v>0</v>
      </c>
      <c r="N57" s="31">
        <f t="shared" si="19"/>
        <v>0</v>
      </c>
      <c r="O57" s="10" t="s">
        <v>14</v>
      </c>
      <c r="P57" s="10" t="s">
        <v>14</v>
      </c>
      <c r="Q57" s="14" t="s">
        <v>14</v>
      </c>
      <c r="R57" s="10" t="s">
        <v>14</v>
      </c>
      <c r="S57" s="10" t="s">
        <v>14</v>
      </c>
      <c r="T57" s="10" t="s">
        <v>14</v>
      </c>
      <c r="U57" s="10" t="s">
        <v>14</v>
      </c>
      <c r="V57" s="10" t="s">
        <v>14</v>
      </c>
      <c r="W57" s="10" t="s">
        <v>14</v>
      </c>
      <c r="X57" s="10" t="s">
        <v>14</v>
      </c>
      <c r="Y57" s="7"/>
      <c r="Z57" s="7"/>
      <c r="AA57" s="7"/>
      <c r="AB57" s="7"/>
      <c r="AC57" s="7"/>
      <c r="AD57" s="7"/>
      <c r="AE57" s="7"/>
      <c r="AF57" s="7"/>
      <c r="AG57" s="7"/>
      <c r="AH57" s="7"/>
      <c r="AI57" s="7"/>
      <c r="AJ57" s="7"/>
      <c r="AK57" s="7"/>
      <c r="AL57" s="7"/>
      <c r="AM57" s="7"/>
      <c r="AN57" s="7"/>
      <c r="AO57" s="7"/>
      <c r="AP57" s="7"/>
      <c r="AQ57" s="7"/>
      <c r="AR57" s="7"/>
      <c r="AS57" s="7"/>
      <c r="AT57" s="7"/>
      <c r="AU57" s="7"/>
      <c r="AV57" s="7"/>
      <c r="AW57" s="7"/>
      <c r="AX57" s="7"/>
      <c r="AY57" s="7"/>
      <c r="AZ57" s="7"/>
      <c r="BA57" s="7"/>
      <c r="BB57" s="7"/>
      <c r="BC57" s="7"/>
      <c r="BD57" s="7"/>
      <c r="BE57" s="7"/>
      <c r="BF57" s="7"/>
      <c r="BG57" s="7"/>
      <c r="BH57" s="7"/>
      <c r="BI57" s="7"/>
      <c r="BJ57" s="7"/>
      <c r="BK57" s="7"/>
      <c r="BL57" s="7"/>
      <c r="BM57" s="7"/>
      <c r="BN57" s="7"/>
    </row>
    <row r="58" spans="1:66" s="30" customFormat="1" ht="74.25" customHeight="1">
      <c r="A58" s="123"/>
      <c r="B58" s="108"/>
      <c r="C58" s="64"/>
      <c r="D58" s="64"/>
      <c r="E58" s="67"/>
      <c r="F58" s="19" t="s">
        <v>32</v>
      </c>
      <c r="G58" s="31">
        <f>H58+I58+J58+K58+L58+N58+M58</f>
        <v>0</v>
      </c>
      <c r="H58" s="31">
        <f>H63+H68+H73</f>
        <v>0</v>
      </c>
      <c r="I58" s="31">
        <f>I63+I68+I73</f>
        <v>0</v>
      </c>
      <c r="J58" s="31">
        <f t="shared" si="19"/>
        <v>0</v>
      </c>
      <c r="K58" s="31">
        <f t="shared" si="19"/>
        <v>0</v>
      </c>
      <c r="L58" s="31">
        <f t="shared" si="19"/>
        <v>0</v>
      </c>
      <c r="M58" s="31">
        <f>M63+M68+M73+M78+M83</f>
        <v>0</v>
      </c>
      <c r="N58" s="31">
        <f t="shared" si="19"/>
        <v>0</v>
      </c>
      <c r="O58" s="10" t="s">
        <v>14</v>
      </c>
      <c r="P58" s="10" t="s">
        <v>14</v>
      </c>
      <c r="Q58" s="14" t="s">
        <v>14</v>
      </c>
      <c r="R58" s="10" t="s">
        <v>14</v>
      </c>
      <c r="S58" s="10" t="s">
        <v>14</v>
      </c>
      <c r="T58" s="10" t="s">
        <v>14</v>
      </c>
      <c r="U58" s="10" t="s">
        <v>14</v>
      </c>
      <c r="V58" s="10" t="s">
        <v>14</v>
      </c>
      <c r="W58" s="10" t="s">
        <v>14</v>
      </c>
      <c r="X58" s="10" t="s">
        <v>14</v>
      </c>
      <c r="Y58" s="7"/>
      <c r="Z58" s="7"/>
      <c r="AA58" s="7"/>
      <c r="AB58" s="7"/>
      <c r="AC58" s="7"/>
      <c r="AD58" s="7"/>
      <c r="AE58" s="7"/>
      <c r="AF58" s="7"/>
      <c r="AG58" s="7"/>
      <c r="AH58" s="7"/>
      <c r="AI58" s="7"/>
      <c r="AJ58" s="7"/>
      <c r="AK58" s="7"/>
      <c r="AL58" s="7"/>
      <c r="AM58" s="7"/>
      <c r="AN58" s="7"/>
      <c r="AO58" s="7"/>
      <c r="AP58" s="7"/>
      <c r="AQ58" s="7"/>
      <c r="AR58" s="7"/>
      <c r="AS58" s="7"/>
      <c r="AT58" s="7"/>
      <c r="AU58" s="7"/>
      <c r="AV58" s="7"/>
      <c r="AW58" s="7"/>
      <c r="AX58" s="7"/>
      <c r="AY58" s="7"/>
      <c r="AZ58" s="7"/>
      <c r="BA58" s="7"/>
      <c r="BB58" s="7"/>
      <c r="BC58" s="7"/>
      <c r="BD58" s="7"/>
      <c r="BE58" s="7"/>
      <c r="BF58" s="7"/>
      <c r="BG58" s="7"/>
      <c r="BH58" s="7"/>
      <c r="BI58" s="7"/>
      <c r="BJ58" s="7"/>
      <c r="BK58" s="7"/>
      <c r="BL58" s="7"/>
      <c r="BM58" s="7"/>
      <c r="BN58" s="7"/>
    </row>
    <row r="59" spans="1:66" s="30" customFormat="1" ht="25.35" customHeight="1">
      <c r="A59" s="124"/>
      <c r="B59" s="109"/>
      <c r="C59" s="65"/>
      <c r="D59" s="65"/>
      <c r="E59" s="68"/>
      <c r="F59" s="35" t="s">
        <v>33</v>
      </c>
      <c r="G59" s="31">
        <f>H59+I59+J59+K59+L59+N59+M59</f>
        <v>0</v>
      </c>
      <c r="H59" s="31">
        <f>H64+H69+H74</f>
        <v>0</v>
      </c>
      <c r="I59" s="31">
        <f>I64+I69+I74</f>
        <v>0</v>
      </c>
      <c r="J59" s="31">
        <f t="shared" si="19"/>
        <v>0</v>
      </c>
      <c r="K59" s="31">
        <f t="shared" si="19"/>
        <v>0</v>
      </c>
      <c r="L59" s="31">
        <f t="shared" si="19"/>
        <v>0</v>
      </c>
      <c r="M59" s="31">
        <f>M64+M69+M74+M79+M84</f>
        <v>0</v>
      </c>
      <c r="N59" s="31">
        <f t="shared" si="19"/>
        <v>0</v>
      </c>
      <c r="O59" s="10" t="s">
        <v>14</v>
      </c>
      <c r="P59" s="10" t="s">
        <v>14</v>
      </c>
      <c r="Q59" s="14" t="s">
        <v>14</v>
      </c>
      <c r="R59" s="10" t="s">
        <v>14</v>
      </c>
      <c r="S59" s="10" t="s">
        <v>14</v>
      </c>
      <c r="T59" s="10" t="s">
        <v>14</v>
      </c>
      <c r="U59" s="10" t="s">
        <v>14</v>
      </c>
      <c r="V59" s="10" t="s">
        <v>14</v>
      </c>
      <c r="W59" s="10" t="s">
        <v>14</v>
      </c>
      <c r="X59" s="10" t="s">
        <v>14</v>
      </c>
      <c r="Y59" s="7"/>
      <c r="Z59" s="7"/>
      <c r="AA59" s="7"/>
      <c r="AB59" s="7"/>
      <c r="AC59" s="7"/>
      <c r="AD59" s="7"/>
      <c r="AE59" s="7"/>
      <c r="AF59" s="7"/>
      <c r="AG59" s="7"/>
      <c r="AH59" s="7"/>
      <c r="AI59" s="7"/>
      <c r="AJ59" s="7"/>
      <c r="AK59" s="7"/>
      <c r="AL59" s="7"/>
      <c r="AM59" s="7"/>
      <c r="AN59" s="7"/>
      <c r="AO59" s="7"/>
      <c r="AP59" s="7"/>
      <c r="AQ59" s="7"/>
      <c r="AR59" s="7"/>
      <c r="AS59" s="7"/>
      <c r="AT59" s="7"/>
      <c r="AU59" s="7"/>
      <c r="AV59" s="7"/>
      <c r="AW59" s="7"/>
      <c r="AX59" s="7"/>
      <c r="AY59" s="7"/>
      <c r="AZ59" s="7"/>
      <c r="BA59" s="7"/>
      <c r="BB59" s="7"/>
      <c r="BC59" s="7"/>
      <c r="BD59" s="7"/>
      <c r="BE59" s="7"/>
      <c r="BF59" s="7"/>
      <c r="BG59" s="7"/>
      <c r="BH59" s="7"/>
      <c r="BI59" s="7"/>
      <c r="BJ59" s="7"/>
      <c r="BK59" s="7"/>
      <c r="BL59" s="7"/>
      <c r="BM59" s="7"/>
      <c r="BN59" s="7"/>
    </row>
    <row r="60" spans="1:66" s="30" customFormat="1" ht="21" customHeight="1">
      <c r="A60" s="58" t="s">
        <v>44</v>
      </c>
      <c r="B60" s="119" t="s">
        <v>45</v>
      </c>
      <c r="C60" s="64" t="s">
        <v>26</v>
      </c>
      <c r="D60" s="64" t="s">
        <v>166</v>
      </c>
      <c r="E60" s="66" t="s">
        <v>94</v>
      </c>
      <c r="F60" s="19" t="s">
        <v>21</v>
      </c>
      <c r="G60" s="31">
        <f t="shared" ref="G60:N60" si="20">G61+G62+G63+G64</f>
        <v>4450696.8499999996</v>
      </c>
      <c r="H60" s="31">
        <f t="shared" si="20"/>
        <v>408878.69</v>
      </c>
      <c r="I60" s="31">
        <f t="shared" si="20"/>
        <v>665802.97</v>
      </c>
      <c r="J60" s="31">
        <f t="shared" si="20"/>
        <v>606118.74</v>
      </c>
      <c r="K60" s="31">
        <f t="shared" si="20"/>
        <v>683891.75</v>
      </c>
      <c r="L60" s="31">
        <f t="shared" si="20"/>
        <v>942857.95</v>
      </c>
      <c r="M60" s="31">
        <f>M61+M62+M63+M64</f>
        <v>478784</v>
      </c>
      <c r="N60" s="31">
        <f t="shared" si="20"/>
        <v>664362.75</v>
      </c>
      <c r="O60" s="96" t="s">
        <v>76</v>
      </c>
      <c r="P60" s="55" t="s">
        <v>10</v>
      </c>
      <c r="Q60" s="113">
        <f>X60</f>
        <v>100</v>
      </c>
      <c r="R60" s="79">
        <v>100</v>
      </c>
      <c r="S60" s="156">
        <v>100</v>
      </c>
      <c r="T60" s="79">
        <v>100</v>
      </c>
      <c r="U60" s="79">
        <v>100</v>
      </c>
      <c r="V60" s="79">
        <v>100</v>
      </c>
      <c r="W60" s="79">
        <v>100</v>
      </c>
      <c r="X60" s="79">
        <v>100</v>
      </c>
      <c r="Y60" s="7"/>
      <c r="Z60" s="7"/>
      <c r="AA60" s="7"/>
      <c r="AB60" s="7"/>
      <c r="AC60" s="7"/>
      <c r="AD60" s="7"/>
      <c r="AE60" s="7"/>
      <c r="AF60" s="7"/>
      <c r="AG60" s="7"/>
      <c r="AH60" s="7"/>
      <c r="AI60" s="7"/>
      <c r="AJ60" s="7"/>
      <c r="AK60" s="7"/>
      <c r="AL60" s="7"/>
      <c r="AM60" s="7"/>
      <c r="AN60" s="7"/>
      <c r="AO60" s="7"/>
      <c r="AP60" s="7"/>
      <c r="AQ60" s="7"/>
      <c r="AR60" s="7"/>
      <c r="AS60" s="7"/>
      <c r="AT60" s="7"/>
      <c r="AU60" s="7"/>
      <c r="AV60" s="7"/>
      <c r="AW60" s="7"/>
      <c r="AX60" s="7"/>
      <c r="AY60" s="7"/>
      <c r="AZ60" s="7"/>
      <c r="BA60" s="7"/>
      <c r="BB60" s="7"/>
      <c r="BC60" s="7"/>
      <c r="BD60" s="7"/>
      <c r="BE60" s="7"/>
      <c r="BF60" s="7"/>
      <c r="BG60" s="7"/>
      <c r="BH60" s="7"/>
      <c r="BI60" s="7"/>
      <c r="BJ60" s="7"/>
      <c r="BK60" s="7"/>
      <c r="BL60" s="7"/>
      <c r="BM60" s="7"/>
      <c r="BN60" s="7"/>
    </row>
    <row r="61" spans="1:66" s="30" customFormat="1">
      <c r="A61" s="59"/>
      <c r="B61" s="120"/>
      <c r="C61" s="64"/>
      <c r="D61" s="64"/>
      <c r="E61" s="67"/>
      <c r="F61" s="19" t="s">
        <v>31</v>
      </c>
      <c r="G61" s="31">
        <f>H61+I61+J61+K61+L61+N61+M61</f>
        <v>4450696.8499999996</v>
      </c>
      <c r="H61" s="31">
        <v>408878.69</v>
      </c>
      <c r="I61" s="31">
        <v>665802.97</v>
      </c>
      <c r="J61" s="31">
        <v>606118.74</v>
      </c>
      <c r="K61" s="31">
        <v>683891.75</v>
      </c>
      <c r="L61" s="31">
        <v>942857.95</v>
      </c>
      <c r="M61" s="31">
        <v>478784</v>
      </c>
      <c r="N61" s="31">
        <v>664362.75</v>
      </c>
      <c r="O61" s="97"/>
      <c r="P61" s="56"/>
      <c r="Q61" s="114"/>
      <c r="R61" s="79"/>
      <c r="S61" s="156"/>
      <c r="T61" s="79"/>
      <c r="U61" s="79"/>
      <c r="V61" s="79"/>
      <c r="W61" s="79"/>
      <c r="X61" s="79"/>
      <c r="Y61" s="7"/>
      <c r="Z61" s="7"/>
      <c r="AA61" s="7"/>
      <c r="AB61" s="7"/>
      <c r="AC61" s="7"/>
      <c r="AD61" s="7"/>
      <c r="AE61" s="7"/>
      <c r="AF61" s="7"/>
      <c r="AG61" s="7"/>
      <c r="AH61" s="7"/>
      <c r="AI61" s="7"/>
      <c r="AJ61" s="7"/>
      <c r="AK61" s="7"/>
      <c r="AL61" s="7"/>
      <c r="AM61" s="7"/>
      <c r="AN61" s="7"/>
      <c r="AO61" s="7"/>
      <c r="AP61" s="7"/>
      <c r="AQ61" s="7"/>
      <c r="AR61" s="7"/>
      <c r="AS61" s="7"/>
      <c r="AT61" s="7"/>
      <c r="AU61" s="7"/>
      <c r="AV61" s="7"/>
      <c r="AW61" s="7"/>
      <c r="AX61" s="7"/>
      <c r="AY61" s="7"/>
      <c r="AZ61" s="7"/>
      <c r="BA61" s="7"/>
      <c r="BB61" s="7"/>
      <c r="BC61" s="7"/>
      <c r="BD61" s="7"/>
      <c r="BE61" s="7"/>
      <c r="BF61" s="7"/>
      <c r="BG61" s="7"/>
      <c r="BH61" s="7"/>
      <c r="BI61" s="7"/>
      <c r="BJ61" s="7"/>
      <c r="BK61" s="7"/>
      <c r="BL61" s="7"/>
      <c r="BM61" s="7"/>
      <c r="BN61" s="7"/>
    </row>
    <row r="62" spans="1:66" s="30" customFormat="1">
      <c r="A62" s="59"/>
      <c r="B62" s="120"/>
      <c r="C62" s="64"/>
      <c r="D62" s="64"/>
      <c r="E62" s="67"/>
      <c r="F62" s="19" t="s">
        <v>72</v>
      </c>
      <c r="G62" s="31">
        <f>H62+I62+J62+K62+L62+N62+M62</f>
        <v>0</v>
      </c>
      <c r="H62" s="31">
        <v>0</v>
      </c>
      <c r="I62" s="31">
        <v>0</v>
      </c>
      <c r="J62" s="31">
        <v>0</v>
      </c>
      <c r="K62" s="31">
        <v>0</v>
      </c>
      <c r="L62" s="31">
        <v>0</v>
      </c>
      <c r="M62" s="31">
        <v>0</v>
      </c>
      <c r="N62" s="31">
        <v>0</v>
      </c>
      <c r="O62" s="97"/>
      <c r="P62" s="56"/>
      <c r="Q62" s="114"/>
      <c r="R62" s="79"/>
      <c r="S62" s="156"/>
      <c r="T62" s="79"/>
      <c r="U62" s="79"/>
      <c r="V62" s="79"/>
      <c r="W62" s="79"/>
      <c r="X62" s="79"/>
      <c r="Y62" s="7"/>
      <c r="Z62" s="7"/>
      <c r="AA62" s="7"/>
      <c r="AB62" s="7"/>
      <c r="AC62" s="7"/>
      <c r="AD62" s="7"/>
      <c r="AE62" s="7"/>
      <c r="AF62" s="7"/>
      <c r="AG62" s="7"/>
      <c r="AH62" s="7"/>
      <c r="AI62" s="7"/>
      <c r="AJ62" s="7"/>
      <c r="AK62" s="7"/>
      <c r="AL62" s="7"/>
      <c r="AM62" s="7"/>
      <c r="AN62" s="7"/>
      <c r="AO62" s="7"/>
      <c r="AP62" s="7"/>
      <c r="AQ62" s="7"/>
      <c r="AR62" s="7"/>
      <c r="AS62" s="7"/>
      <c r="AT62" s="7"/>
      <c r="AU62" s="7"/>
      <c r="AV62" s="7"/>
      <c r="AW62" s="7"/>
      <c r="AX62" s="7"/>
      <c r="AY62" s="7"/>
      <c r="AZ62" s="7"/>
      <c r="BA62" s="7"/>
      <c r="BB62" s="7"/>
      <c r="BC62" s="7"/>
      <c r="BD62" s="7"/>
      <c r="BE62" s="7"/>
      <c r="BF62" s="7"/>
      <c r="BG62" s="7"/>
      <c r="BH62" s="7"/>
      <c r="BI62" s="7"/>
      <c r="BJ62" s="7"/>
      <c r="BK62" s="7"/>
      <c r="BL62" s="7"/>
      <c r="BM62" s="7"/>
      <c r="BN62" s="7"/>
    </row>
    <row r="63" spans="1:66" s="30" customFormat="1">
      <c r="A63" s="59"/>
      <c r="B63" s="120"/>
      <c r="C63" s="64"/>
      <c r="D63" s="64"/>
      <c r="E63" s="67"/>
      <c r="F63" s="19" t="s">
        <v>32</v>
      </c>
      <c r="G63" s="31">
        <f>H63+I63+J63+K63+L63+N63+M63</f>
        <v>0</v>
      </c>
      <c r="H63" s="31">
        <v>0</v>
      </c>
      <c r="I63" s="31">
        <v>0</v>
      </c>
      <c r="J63" s="31">
        <v>0</v>
      </c>
      <c r="K63" s="31">
        <v>0</v>
      </c>
      <c r="L63" s="31">
        <v>0</v>
      </c>
      <c r="M63" s="31">
        <v>0</v>
      </c>
      <c r="N63" s="31">
        <v>0</v>
      </c>
      <c r="O63" s="97"/>
      <c r="P63" s="56"/>
      <c r="Q63" s="114"/>
      <c r="R63" s="79"/>
      <c r="S63" s="156"/>
      <c r="T63" s="79"/>
      <c r="U63" s="79"/>
      <c r="V63" s="79"/>
      <c r="W63" s="79"/>
      <c r="X63" s="79"/>
      <c r="Y63" s="7"/>
      <c r="Z63" s="7"/>
      <c r="AA63" s="7"/>
      <c r="AB63" s="7"/>
      <c r="AC63" s="7"/>
      <c r="AD63" s="7"/>
      <c r="AE63" s="7"/>
      <c r="AF63" s="7"/>
      <c r="AG63" s="7"/>
      <c r="AH63" s="7"/>
      <c r="AI63" s="7"/>
      <c r="AJ63" s="7"/>
      <c r="AK63" s="7"/>
      <c r="AL63" s="7"/>
      <c r="AM63" s="7"/>
      <c r="AN63" s="7"/>
      <c r="AO63" s="7"/>
      <c r="AP63" s="7"/>
      <c r="AQ63" s="7"/>
      <c r="AR63" s="7"/>
      <c r="AS63" s="7"/>
      <c r="AT63" s="7"/>
      <c r="AU63" s="7"/>
      <c r="AV63" s="7"/>
      <c r="AW63" s="7"/>
      <c r="AX63" s="7"/>
      <c r="AY63" s="7"/>
      <c r="AZ63" s="7"/>
      <c r="BA63" s="7"/>
      <c r="BB63" s="7"/>
      <c r="BC63" s="7"/>
      <c r="BD63" s="7"/>
      <c r="BE63" s="7"/>
      <c r="BF63" s="7"/>
      <c r="BG63" s="7"/>
      <c r="BH63" s="7"/>
      <c r="BI63" s="7"/>
      <c r="BJ63" s="7"/>
      <c r="BK63" s="7"/>
      <c r="BL63" s="7"/>
      <c r="BM63" s="7"/>
      <c r="BN63" s="7"/>
    </row>
    <row r="64" spans="1:66" s="30" customFormat="1">
      <c r="A64" s="60"/>
      <c r="B64" s="121"/>
      <c r="C64" s="65"/>
      <c r="D64" s="65"/>
      <c r="E64" s="68"/>
      <c r="F64" s="35" t="s">
        <v>33</v>
      </c>
      <c r="G64" s="31">
        <f>H64+I64+J64+K64+L64+N64+M64</f>
        <v>0</v>
      </c>
      <c r="H64" s="31">
        <v>0</v>
      </c>
      <c r="I64" s="31">
        <v>0</v>
      </c>
      <c r="J64" s="31">
        <v>0</v>
      </c>
      <c r="K64" s="31">
        <v>0</v>
      </c>
      <c r="L64" s="31">
        <v>0</v>
      </c>
      <c r="M64" s="31">
        <v>0</v>
      </c>
      <c r="N64" s="31">
        <v>0</v>
      </c>
      <c r="O64" s="98"/>
      <c r="P64" s="57"/>
      <c r="Q64" s="115"/>
      <c r="R64" s="79"/>
      <c r="S64" s="156"/>
      <c r="T64" s="79"/>
      <c r="U64" s="79"/>
      <c r="V64" s="79"/>
      <c r="W64" s="79"/>
      <c r="X64" s="79"/>
      <c r="Y64" s="7"/>
      <c r="Z64" s="7"/>
      <c r="AA64" s="7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7"/>
      <c r="AM64" s="7"/>
      <c r="AN64" s="7"/>
      <c r="AO64" s="7"/>
      <c r="AP64" s="7"/>
      <c r="AQ64" s="7"/>
      <c r="AR64" s="7"/>
      <c r="AS64" s="7"/>
      <c r="AT64" s="7"/>
      <c r="AU64" s="7"/>
      <c r="AV64" s="7"/>
      <c r="AW64" s="7"/>
      <c r="AX64" s="7"/>
      <c r="AY64" s="7"/>
      <c r="AZ64" s="7"/>
      <c r="BA64" s="7"/>
      <c r="BB64" s="7"/>
      <c r="BC64" s="7"/>
      <c r="BD64" s="7"/>
      <c r="BE64" s="7"/>
      <c r="BF64" s="7"/>
      <c r="BG64" s="7"/>
      <c r="BH64" s="7"/>
      <c r="BI64" s="7"/>
      <c r="BJ64" s="7"/>
      <c r="BK64" s="7"/>
      <c r="BL64" s="7"/>
      <c r="BM64" s="7"/>
      <c r="BN64" s="7"/>
    </row>
    <row r="65" spans="1:66" s="30" customFormat="1" ht="21" customHeight="1">
      <c r="A65" s="58" t="s">
        <v>46</v>
      </c>
      <c r="B65" s="119" t="s">
        <v>47</v>
      </c>
      <c r="C65" s="64" t="s">
        <v>26</v>
      </c>
      <c r="D65" s="64" t="s">
        <v>166</v>
      </c>
      <c r="E65" s="66" t="s">
        <v>94</v>
      </c>
      <c r="F65" s="19" t="s">
        <v>21</v>
      </c>
      <c r="G65" s="31">
        <f t="shared" ref="G65:N65" si="21">G66+G67+G68+G69</f>
        <v>0</v>
      </c>
      <c r="H65" s="31">
        <f t="shared" si="21"/>
        <v>0</v>
      </c>
      <c r="I65" s="31">
        <f t="shared" si="21"/>
        <v>0</v>
      </c>
      <c r="J65" s="31">
        <f t="shared" si="21"/>
        <v>0</v>
      </c>
      <c r="K65" s="31">
        <f t="shared" si="21"/>
        <v>0</v>
      </c>
      <c r="L65" s="31">
        <f t="shared" si="21"/>
        <v>0</v>
      </c>
      <c r="M65" s="31">
        <f>M66+M67+M68+M69</f>
        <v>0</v>
      </c>
      <c r="N65" s="31">
        <f t="shared" si="21"/>
        <v>0</v>
      </c>
      <c r="O65" s="96" t="s">
        <v>84</v>
      </c>
      <c r="P65" s="107" t="s">
        <v>10</v>
      </c>
      <c r="Q65" s="116">
        <f>X65</f>
        <v>2.4</v>
      </c>
      <c r="R65" s="80">
        <v>2</v>
      </c>
      <c r="S65" s="80">
        <v>2.2000000000000002</v>
      </c>
      <c r="T65" s="80">
        <v>2.2999999999999998</v>
      </c>
      <c r="U65" s="80">
        <v>2.2999999999999998</v>
      </c>
      <c r="V65" s="80">
        <v>2.2999999999999998</v>
      </c>
      <c r="W65" s="80">
        <v>2.4</v>
      </c>
      <c r="X65" s="80">
        <v>2.4</v>
      </c>
      <c r="Y65" s="7"/>
      <c r="Z65" s="7"/>
      <c r="AA65" s="7"/>
      <c r="AB65" s="7"/>
      <c r="AC65" s="7"/>
      <c r="AD65" s="7"/>
      <c r="AE65" s="7"/>
      <c r="AF65" s="7"/>
      <c r="AG65" s="7"/>
      <c r="AH65" s="7"/>
      <c r="AI65" s="7"/>
      <c r="AJ65" s="7"/>
      <c r="AK65" s="7"/>
      <c r="AL65" s="7"/>
      <c r="AM65" s="7"/>
      <c r="AN65" s="7"/>
      <c r="AO65" s="7"/>
      <c r="AP65" s="7"/>
      <c r="AQ65" s="7"/>
      <c r="AR65" s="7"/>
      <c r="AS65" s="7"/>
      <c r="AT65" s="7"/>
      <c r="AU65" s="7"/>
      <c r="AV65" s="7"/>
      <c r="AW65" s="7"/>
      <c r="AX65" s="7"/>
      <c r="AY65" s="7"/>
      <c r="AZ65" s="7"/>
      <c r="BA65" s="7"/>
      <c r="BB65" s="7"/>
      <c r="BC65" s="7"/>
      <c r="BD65" s="7"/>
      <c r="BE65" s="7"/>
      <c r="BF65" s="7"/>
      <c r="BG65" s="7"/>
      <c r="BH65" s="7"/>
      <c r="BI65" s="7"/>
      <c r="BJ65" s="7"/>
      <c r="BK65" s="7"/>
      <c r="BL65" s="7"/>
      <c r="BM65" s="7"/>
      <c r="BN65" s="7"/>
    </row>
    <row r="66" spans="1:66" s="30" customFormat="1">
      <c r="A66" s="59"/>
      <c r="B66" s="120"/>
      <c r="C66" s="64"/>
      <c r="D66" s="64"/>
      <c r="E66" s="67"/>
      <c r="F66" s="19" t="s">
        <v>31</v>
      </c>
      <c r="G66" s="31">
        <f>H66+I66+J66+K66+L66+N66+M66</f>
        <v>0</v>
      </c>
      <c r="H66" s="31">
        <v>0</v>
      </c>
      <c r="I66" s="31">
        <v>0</v>
      </c>
      <c r="J66" s="31">
        <v>0</v>
      </c>
      <c r="K66" s="31">
        <v>0</v>
      </c>
      <c r="L66" s="31">
        <v>0</v>
      </c>
      <c r="M66" s="31">
        <v>0</v>
      </c>
      <c r="N66" s="31">
        <v>0</v>
      </c>
      <c r="O66" s="97"/>
      <c r="P66" s="108"/>
      <c r="Q66" s="117"/>
      <c r="R66" s="80"/>
      <c r="S66" s="80"/>
      <c r="T66" s="80"/>
      <c r="U66" s="80"/>
      <c r="V66" s="80"/>
      <c r="W66" s="80"/>
      <c r="X66" s="80"/>
      <c r="Y66" s="7"/>
      <c r="Z66" s="7"/>
      <c r="AA66" s="7"/>
      <c r="AB66" s="7"/>
      <c r="AC66" s="7"/>
      <c r="AD66" s="7"/>
      <c r="AE66" s="7"/>
      <c r="AF66" s="7"/>
      <c r="AG66" s="7"/>
      <c r="AH66" s="7"/>
      <c r="AI66" s="7"/>
      <c r="AJ66" s="7"/>
      <c r="AK66" s="7"/>
      <c r="AL66" s="7"/>
      <c r="AM66" s="7"/>
      <c r="AN66" s="7"/>
      <c r="AO66" s="7"/>
      <c r="AP66" s="7"/>
      <c r="AQ66" s="7"/>
      <c r="AR66" s="7"/>
      <c r="AS66" s="7"/>
      <c r="AT66" s="7"/>
      <c r="AU66" s="7"/>
      <c r="AV66" s="7"/>
      <c r="AW66" s="7"/>
      <c r="AX66" s="7"/>
      <c r="AY66" s="7"/>
      <c r="AZ66" s="7"/>
      <c r="BA66" s="7"/>
      <c r="BB66" s="7"/>
      <c r="BC66" s="7"/>
      <c r="BD66" s="7"/>
      <c r="BE66" s="7"/>
      <c r="BF66" s="7"/>
      <c r="BG66" s="7"/>
      <c r="BH66" s="7"/>
      <c r="BI66" s="7"/>
      <c r="BJ66" s="7"/>
      <c r="BK66" s="7"/>
      <c r="BL66" s="7"/>
      <c r="BM66" s="7"/>
      <c r="BN66" s="7"/>
    </row>
    <row r="67" spans="1:66" s="30" customFormat="1">
      <c r="A67" s="59"/>
      <c r="B67" s="120"/>
      <c r="C67" s="64"/>
      <c r="D67" s="64"/>
      <c r="E67" s="67"/>
      <c r="F67" s="19" t="s">
        <v>72</v>
      </c>
      <c r="G67" s="31">
        <f t="shared" ref="G67:G89" si="22">H67+I67+J67+K67+L67+N67+M67</f>
        <v>0</v>
      </c>
      <c r="H67" s="31">
        <v>0</v>
      </c>
      <c r="I67" s="31">
        <v>0</v>
      </c>
      <c r="J67" s="31">
        <v>0</v>
      </c>
      <c r="K67" s="31">
        <v>0</v>
      </c>
      <c r="L67" s="31">
        <v>0</v>
      </c>
      <c r="M67" s="31">
        <v>0</v>
      </c>
      <c r="N67" s="31">
        <v>0</v>
      </c>
      <c r="O67" s="97"/>
      <c r="P67" s="108"/>
      <c r="Q67" s="117"/>
      <c r="R67" s="80"/>
      <c r="S67" s="80"/>
      <c r="T67" s="80"/>
      <c r="U67" s="80"/>
      <c r="V67" s="80"/>
      <c r="W67" s="80"/>
      <c r="X67" s="80"/>
      <c r="Y67" s="7"/>
      <c r="Z67" s="7"/>
      <c r="AA67" s="7"/>
      <c r="AB67" s="7"/>
      <c r="AC67" s="7"/>
      <c r="AD67" s="7"/>
      <c r="AE67" s="7"/>
      <c r="AF67" s="7"/>
      <c r="AG67" s="7"/>
      <c r="AH67" s="7"/>
      <c r="AI67" s="7"/>
      <c r="AJ67" s="7"/>
      <c r="AK67" s="7"/>
      <c r="AL67" s="7"/>
      <c r="AM67" s="7"/>
      <c r="AN67" s="7"/>
      <c r="AO67" s="7"/>
      <c r="AP67" s="7"/>
      <c r="AQ67" s="7"/>
      <c r="AR67" s="7"/>
      <c r="AS67" s="7"/>
      <c r="AT67" s="7"/>
      <c r="AU67" s="7"/>
      <c r="AV67" s="7"/>
      <c r="AW67" s="7"/>
      <c r="AX67" s="7"/>
      <c r="AY67" s="7"/>
      <c r="AZ67" s="7"/>
      <c r="BA67" s="7"/>
      <c r="BB67" s="7"/>
      <c r="BC67" s="7"/>
      <c r="BD67" s="7"/>
      <c r="BE67" s="7"/>
      <c r="BF67" s="7"/>
      <c r="BG67" s="7"/>
      <c r="BH67" s="7"/>
      <c r="BI67" s="7"/>
      <c r="BJ67" s="7"/>
      <c r="BK67" s="7"/>
      <c r="BL67" s="7"/>
      <c r="BM67" s="7"/>
      <c r="BN67" s="7"/>
    </row>
    <row r="68" spans="1:66" s="30" customFormat="1">
      <c r="A68" s="59"/>
      <c r="B68" s="120"/>
      <c r="C68" s="64"/>
      <c r="D68" s="64"/>
      <c r="E68" s="67"/>
      <c r="F68" s="19" t="s">
        <v>32</v>
      </c>
      <c r="G68" s="31">
        <f t="shared" si="22"/>
        <v>0</v>
      </c>
      <c r="H68" s="31">
        <v>0</v>
      </c>
      <c r="I68" s="31">
        <v>0</v>
      </c>
      <c r="J68" s="31">
        <v>0</v>
      </c>
      <c r="K68" s="31">
        <v>0</v>
      </c>
      <c r="L68" s="31">
        <v>0</v>
      </c>
      <c r="M68" s="31">
        <v>0</v>
      </c>
      <c r="N68" s="31">
        <v>0</v>
      </c>
      <c r="O68" s="97"/>
      <c r="P68" s="108"/>
      <c r="Q68" s="117"/>
      <c r="R68" s="80"/>
      <c r="S68" s="80"/>
      <c r="T68" s="80"/>
      <c r="U68" s="80"/>
      <c r="V68" s="80"/>
      <c r="W68" s="80"/>
      <c r="X68" s="80"/>
      <c r="Y68" s="7"/>
      <c r="Z68" s="7"/>
      <c r="AA68" s="7"/>
      <c r="AB68" s="7"/>
      <c r="AC68" s="7"/>
      <c r="AD68" s="7"/>
      <c r="AE68" s="7"/>
      <c r="AF68" s="7"/>
      <c r="AG68" s="7"/>
      <c r="AH68" s="7"/>
      <c r="AI68" s="7"/>
      <c r="AJ68" s="7"/>
      <c r="AK68" s="7"/>
      <c r="AL68" s="7"/>
      <c r="AM68" s="7"/>
      <c r="AN68" s="7"/>
      <c r="AO68" s="7"/>
      <c r="AP68" s="7"/>
      <c r="AQ68" s="7"/>
      <c r="AR68" s="7"/>
      <c r="AS68" s="7"/>
      <c r="AT68" s="7"/>
      <c r="AU68" s="7"/>
      <c r="AV68" s="7"/>
      <c r="AW68" s="7"/>
      <c r="AX68" s="7"/>
      <c r="AY68" s="7"/>
      <c r="AZ68" s="7"/>
      <c r="BA68" s="7"/>
      <c r="BB68" s="7"/>
      <c r="BC68" s="7"/>
      <c r="BD68" s="7"/>
      <c r="BE68" s="7"/>
      <c r="BF68" s="7"/>
      <c r="BG68" s="7"/>
      <c r="BH68" s="7"/>
      <c r="BI68" s="7"/>
      <c r="BJ68" s="7"/>
      <c r="BK68" s="7"/>
      <c r="BL68" s="7"/>
      <c r="BM68" s="7"/>
      <c r="BN68" s="7"/>
    </row>
    <row r="69" spans="1:66" s="30" customFormat="1">
      <c r="A69" s="60"/>
      <c r="B69" s="121"/>
      <c r="C69" s="65"/>
      <c r="D69" s="65"/>
      <c r="E69" s="68"/>
      <c r="F69" s="35" t="s">
        <v>33</v>
      </c>
      <c r="G69" s="31">
        <f t="shared" si="22"/>
        <v>0</v>
      </c>
      <c r="H69" s="31">
        <v>0</v>
      </c>
      <c r="I69" s="31">
        <v>0</v>
      </c>
      <c r="J69" s="31">
        <v>0</v>
      </c>
      <c r="K69" s="31">
        <v>0</v>
      </c>
      <c r="L69" s="31">
        <v>0</v>
      </c>
      <c r="M69" s="31">
        <v>0</v>
      </c>
      <c r="N69" s="31">
        <v>0</v>
      </c>
      <c r="O69" s="98"/>
      <c r="P69" s="109"/>
      <c r="Q69" s="118"/>
      <c r="R69" s="80"/>
      <c r="S69" s="80"/>
      <c r="T69" s="80"/>
      <c r="U69" s="80"/>
      <c r="V69" s="80"/>
      <c r="W69" s="80"/>
      <c r="X69" s="80"/>
      <c r="Y69" s="7"/>
      <c r="Z69" s="7"/>
      <c r="AA69" s="7"/>
      <c r="AB69" s="7"/>
      <c r="AC69" s="7"/>
      <c r="AD69" s="7"/>
      <c r="AE69" s="7"/>
      <c r="AF69" s="7"/>
      <c r="AG69" s="7"/>
      <c r="AH69" s="7"/>
      <c r="AI69" s="7"/>
      <c r="AJ69" s="7"/>
      <c r="AK69" s="7"/>
      <c r="AL69" s="7"/>
      <c r="AM69" s="7"/>
      <c r="AN69" s="7"/>
      <c r="AO69" s="7"/>
      <c r="AP69" s="7"/>
      <c r="AQ69" s="7"/>
      <c r="AR69" s="7"/>
      <c r="AS69" s="7"/>
      <c r="AT69" s="7"/>
      <c r="AU69" s="7"/>
      <c r="AV69" s="7"/>
      <c r="AW69" s="7"/>
      <c r="AX69" s="7"/>
      <c r="AY69" s="7"/>
      <c r="AZ69" s="7"/>
      <c r="BA69" s="7"/>
      <c r="BB69" s="7"/>
      <c r="BC69" s="7"/>
      <c r="BD69" s="7"/>
      <c r="BE69" s="7"/>
      <c r="BF69" s="7"/>
      <c r="BG69" s="7"/>
      <c r="BH69" s="7"/>
      <c r="BI69" s="7"/>
      <c r="BJ69" s="7"/>
      <c r="BK69" s="7"/>
      <c r="BL69" s="7"/>
      <c r="BM69" s="7"/>
      <c r="BN69" s="7"/>
    </row>
    <row r="70" spans="1:66" s="30" customFormat="1" ht="21" customHeight="1">
      <c r="A70" s="84" t="s">
        <v>48</v>
      </c>
      <c r="B70" s="107" t="s">
        <v>49</v>
      </c>
      <c r="C70" s="64" t="s">
        <v>26</v>
      </c>
      <c r="D70" s="64" t="s">
        <v>166</v>
      </c>
      <c r="E70" s="66" t="s">
        <v>94</v>
      </c>
      <c r="F70" s="19" t="s">
        <v>21</v>
      </c>
      <c r="G70" s="31">
        <f t="shared" ref="G70:N70" si="23">G71+G72+G73+G74</f>
        <v>0</v>
      </c>
      <c r="H70" s="31">
        <f t="shared" si="23"/>
        <v>0</v>
      </c>
      <c r="I70" s="31">
        <f t="shared" si="23"/>
        <v>0</v>
      </c>
      <c r="J70" s="31">
        <f t="shared" si="23"/>
        <v>0</v>
      </c>
      <c r="K70" s="31">
        <f t="shared" si="23"/>
        <v>0</v>
      </c>
      <c r="L70" s="31">
        <f t="shared" si="23"/>
        <v>0</v>
      </c>
      <c r="M70" s="31">
        <f>M71+M72+M73+M74</f>
        <v>0</v>
      </c>
      <c r="N70" s="31">
        <f t="shared" si="23"/>
        <v>0</v>
      </c>
      <c r="O70" s="96" t="s">
        <v>85</v>
      </c>
      <c r="P70" s="75" t="s">
        <v>11</v>
      </c>
      <c r="Q70" s="116">
        <f>X70</f>
        <v>11.7</v>
      </c>
      <c r="R70" s="74">
        <v>11.5</v>
      </c>
      <c r="S70" s="74">
        <v>11.5</v>
      </c>
      <c r="T70" s="74">
        <v>11.6</v>
      </c>
      <c r="U70" s="74">
        <v>11.6</v>
      </c>
      <c r="V70" s="74">
        <v>11.7</v>
      </c>
      <c r="W70" s="74">
        <v>11.7</v>
      </c>
      <c r="X70" s="74">
        <v>11.7</v>
      </c>
      <c r="Y70" s="7"/>
      <c r="Z70" s="7"/>
      <c r="AA70" s="7"/>
      <c r="AB70" s="7"/>
      <c r="AC70" s="7"/>
      <c r="AD70" s="7"/>
      <c r="AE70" s="7"/>
      <c r="AF70" s="7"/>
      <c r="AG70" s="7"/>
      <c r="AH70" s="7"/>
      <c r="AI70" s="7"/>
      <c r="AJ70" s="7"/>
      <c r="AK70" s="7"/>
      <c r="AL70" s="7"/>
      <c r="AM70" s="7"/>
      <c r="AN70" s="7"/>
      <c r="AO70" s="7"/>
      <c r="AP70" s="7"/>
      <c r="AQ70" s="7"/>
      <c r="AR70" s="7"/>
      <c r="AS70" s="7"/>
      <c r="AT70" s="7"/>
      <c r="AU70" s="7"/>
      <c r="AV70" s="7"/>
      <c r="AW70" s="7"/>
      <c r="AX70" s="7"/>
      <c r="AY70" s="7"/>
      <c r="AZ70" s="7"/>
      <c r="BA70" s="7"/>
      <c r="BB70" s="7"/>
      <c r="BC70" s="7"/>
      <c r="BD70" s="7"/>
      <c r="BE70" s="7"/>
      <c r="BF70" s="7"/>
      <c r="BG70" s="7"/>
      <c r="BH70" s="7"/>
      <c r="BI70" s="7"/>
      <c r="BJ70" s="7"/>
      <c r="BK70" s="7"/>
      <c r="BL70" s="7"/>
      <c r="BM70" s="7"/>
      <c r="BN70" s="7"/>
    </row>
    <row r="71" spans="1:66" s="30" customFormat="1">
      <c r="A71" s="85"/>
      <c r="B71" s="108"/>
      <c r="C71" s="64"/>
      <c r="D71" s="64"/>
      <c r="E71" s="67"/>
      <c r="F71" s="19" t="s">
        <v>31</v>
      </c>
      <c r="G71" s="31">
        <f t="shared" si="22"/>
        <v>0</v>
      </c>
      <c r="H71" s="31">
        <v>0</v>
      </c>
      <c r="I71" s="31">
        <v>0</v>
      </c>
      <c r="J71" s="31">
        <v>0</v>
      </c>
      <c r="K71" s="31">
        <v>0</v>
      </c>
      <c r="L71" s="31">
        <v>0</v>
      </c>
      <c r="M71" s="31">
        <v>0</v>
      </c>
      <c r="N71" s="31">
        <v>0</v>
      </c>
      <c r="O71" s="97"/>
      <c r="P71" s="76"/>
      <c r="Q71" s="117"/>
      <c r="R71" s="74"/>
      <c r="S71" s="74"/>
      <c r="T71" s="74"/>
      <c r="U71" s="74"/>
      <c r="V71" s="74"/>
      <c r="W71" s="74"/>
      <c r="X71" s="74"/>
      <c r="Y71" s="7"/>
      <c r="Z71" s="7"/>
      <c r="AA71" s="7"/>
      <c r="AB71" s="7"/>
      <c r="AC71" s="7"/>
      <c r="AD71" s="7"/>
      <c r="AE71" s="7"/>
      <c r="AF71" s="7"/>
      <c r="AG71" s="7"/>
      <c r="AH71" s="7"/>
      <c r="AI71" s="7"/>
      <c r="AJ71" s="7"/>
      <c r="AK71" s="7"/>
      <c r="AL71" s="7"/>
      <c r="AM71" s="7"/>
      <c r="AN71" s="7"/>
      <c r="AO71" s="7"/>
      <c r="AP71" s="7"/>
      <c r="AQ71" s="7"/>
      <c r="AR71" s="7"/>
      <c r="AS71" s="7"/>
      <c r="AT71" s="7"/>
      <c r="AU71" s="7"/>
      <c r="AV71" s="7"/>
      <c r="AW71" s="7"/>
      <c r="AX71" s="7"/>
      <c r="AY71" s="7"/>
      <c r="AZ71" s="7"/>
      <c r="BA71" s="7"/>
      <c r="BB71" s="7"/>
      <c r="BC71" s="7"/>
      <c r="BD71" s="7"/>
      <c r="BE71" s="7"/>
      <c r="BF71" s="7"/>
      <c r="BG71" s="7"/>
      <c r="BH71" s="7"/>
      <c r="BI71" s="7"/>
      <c r="BJ71" s="7"/>
      <c r="BK71" s="7"/>
      <c r="BL71" s="7"/>
      <c r="BM71" s="7"/>
      <c r="BN71" s="7"/>
    </row>
    <row r="72" spans="1:66" s="30" customFormat="1">
      <c r="A72" s="85"/>
      <c r="B72" s="108"/>
      <c r="C72" s="64"/>
      <c r="D72" s="64"/>
      <c r="E72" s="67"/>
      <c r="F72" s="19" t="s">
        <v>72</v>
      </c>
      <c r="G72" s="31">
        <f t="shared" si="22"/>
        <v>0</v>
      </c>
      <c r="H72" s="31">
        <v>0</v>
      </c>
      <c r="I72" s="31">
        <v>0</v>
      </c>
      <c r="J72" s="31">
        <v>0</v>
      </c>
      <c r="K72" s="31">
        <v>0</v>
      </c>
      <c r="L72" s="31">
        <v>0</v>
      </c>
      <c r="M72" s="31">
        <v>0</v>
      </c>
      <c r="N72" s="31">
        <v>0</v>
      </c>
      <c r="O72" s="97"/>
      <c r="P72" s="76"/>
      <c r="Q72" s="117"/>
      <c r="R72" s="74"/>
      <c r="S72" s="74"/>
      <c r="T72" s="74"/>
      <c r="U72" s="74"/>
      <c r="V72" s="74"/>
      <c r="W72" s="74"/>
      <c r="X72" s="74"/>
      <c r="Y72" s="7"/>
      <c r="Z72" s="7"/>
      <c r="AA72" s="7"/>
      <c r="AB72" s="7"/>
      <c r="AC72" s="7"/>
      <c r="AD72" s="7"/>
      <c r="AE72" s="7"/>
      <c r="AF72" s="7"/>
      <c r="AG72" s="7"/>
      <c r="AH72" s="7"/>
      <c r="AI72" s="7"/>
      <c r="AJ72" s="7"/>
      <c r="AK72" s="7"/>
      <c r="AL72" s="7"/>
      <c r="AM72" s="7"/>
      <c r="AN72" s="7"/>
      <c r="AO72" s="7"/>
      <c r="AP72" s="7"/>
      <c r="AQ72" s="7"/>
      <c r="AR72" s="7"/>
      <c r="AS72" s="7"/>
      <c r="AT72" s="7"/>
      <c r="AU72" s="7"/>
      <c r="AV72" s="7"/>
      <c r="AW72" s="7"/>
      <c r="AX72" s="7"/>
      <c r="AY72" s="7"/>
      <c r="AZ72" s="7"/>
      <c r="BA72" s="7"/>
      <c r="BB72" s="7"/>
      <c r="BC72" s="7"/>
      <c r="BD72" s="7"/>
      <c r="BE72" s="7"/>
      <c r="BF72" s="7"/>
      <c r="BG72" s="7"/>
      <c r="BH72" s="7"/>
      <c r="BI72" s="7"/>
      <c r="BJ72" s="7"/>
      <c r="BK72" s="7"/>
      <c r="BL72" s="7"/>
      <c r="BM72" s="7"/>
      <c r="BN72" s="7"/>
    </row>
    <row r="73" spans="1:66" s="30" customFormat="1">
      <c r="A73" s="85"/>
      <c r="B73" s="108"/>
      <c r="C73" s="64"/>
      <c r="D73" s="64"/>
      <c r="E73" s="67"/>
      <c r="F73" s="19" t="s">
        <v>32</v>
      </c>
      <c r="G73" s="31">
        <f t="shared" si="22"/>
        <v>0</v>
      </c>
      <c r="H73" s="31">
        <v>0</v>
      </c>
      <c r="I73" s="31">
        <v>0</v>
      </c>
      <c r="J73" s="31">
        <v>0</v>
      </c>
      <c r="K73" s="31">
        <v>0</v>
      </c>
      <c r="L73" s="31">
        <v>0</v>
      </c>
      <c r="M73" s="31">
        <v>0</v>
      </c>
      <c r="N73" s="31">
        <v>0</v>
      </c>
      <c r="O73" s="97"/>
      <c r="P73" s="76"/>
      <c r="Q73" s="117"/>
      <c r="R73" s="74"/>
      <c r="S73" s="74"/>
      <c r="T73" s="74"/>
      <c r="U73" s="74"/>
      <c r="V73" s="74"/>
      <c r="W73" s="74"/>
      <c r="X73" s="74"/>
      <c r="Y73" s="7"/>
      <c r="Z73" s="7"/>
      <c r="AA73" s="7"/>
      <c r="AB73" s="7"/>
      <c r="AC73" s="7"/>
      <c r="AD73" s="7"/>
      <c r="AE73" s="7"/>
      <c r="AF73" s="7"/>
      <c r="AG73" s="7"/>
      <c r="AH73" s="7"/>
      <c r="AI73" s="7"/>
      <c r="AJ73" s="7"/>
      <c r="AK73" s="7"/>
      <c r="AL73" s="7"/>
      <c r="AM73" s="7"/>
      <c r="AN73" s="7"/>
      <c r="AO73" s="7"/>
      <c r="AP73" s="7"/>
      <c r="AQ73" s="7"/>
      <c r="AR73" s="7"/>
      <c r="AS73" s="7"/>
      <c r="AT73" s="7"/>
      <c r="AU73" s="7"/>
      <c r="AV73" s="7"/>
      <c r="AW73" s="7"/>
      <c r="AX73" s="7"/>
      <c r="AY73" s="7"/>
      <c r="AZ73" s="7"/>
      <c r="BA73" s="7"/>
      <c r="BB73" s="7"/>
      <c r="BC73" s="7"/>
      <c r="BD73" s="7"/>
      <c r="BE73" s="7"/>
      <c r="BF73" s="7"/>
      <c r="BG73" s="7"/>
      <c r="BH73" s="7"/>
      <c r="BI73" s="7"/>
      <c r="BJ73" s="7"/>
      <c r="BK73" s="7"/>
      <c r="BL73" s="7"/>
      <c r="BM73" s="7"/>
      <c r="BN73" s="7"/>
    </row>
    <row r="74" spans="1:66" s="30" customFormat="1">
      <c r="A74" s="86"/>
      <c r="B74" s="109"/>
      <c r="C74" s="65"/>
      <c r="D74" s="65"/>
      <c r="E74" s="68"/>
      <c r="F74" s="35" t="s">
        <v>33</v>
      </c>
      <c r="G74" s="31">
        <f t="shared" si="22"/>
        <v>0</v>
      </c>
      <c r="H74" s="31">
        <v>0</v>
      </c>
      <c r="I74" s="31">
        <v>0</v>
      </c>
      <c r="J74" s="31">
        <v>0</v>
      </c>
      <c r="K74" s="31">
        <v>0</v>
      </c>
      <c r="L74" s="31">
        <v>0</v>
      </c>
      <c r="M74" s="31">
        <v>0</v>
      </c>
      <c r="N74" s="31">
        <v>0</v>
      </c>
      <c r="O74" s="98"/>
      <c r="P74" s="77"/>
      <c r="Q74" s="118"/>
      <c r="R74" s="74"/>
      <c r="S74" s="74"/>
      <c r="T74" s="74"/>
      <c r="U74" s="74"/>
      <c r="V74" s="74"/>
      <c r="W74" s="74"/>
      <c r="X74" s="74"/>
      <c r="Y74" s="7"/>
      <c r="Z74" s="7"/>
      <c r="AA74" s="7"/>
      <c r="AB74" s="7"/>
      <c r="AC74" s="7"/>
      <c r="AD74" s="7"/>
      <c r="AE74" s="7"/>
      <c r="AF74" s="7"/>
      <c r="AG74" s="7"/>
      <c r="AH74" s="7"/>
      <c r="AI74" s="7"/>
      <c r="AJ74" s="7"/>
      <c r="AK74" s="7"/>
      <c r="AL74" s="7"/>
      <c r="AM74" s="7"/>
      <c r="AN74" s="7"/>
      <c r="AO74" s="7"/>
      <c r="AP74" s="7"/>
      <c r="AQ74" s="7"/>
      <c r="AR74" s="7"/>
      <c r="AS74" s="7"/>
      <c r="AT74" s="7"/>
      <c r="AU74" s="7"/>
      <c r="AV74" s="7"/>
      <c r="AW74" s="7"/>
      <c r="AX74" s="7"/>
      <c r="AY74" s="7"/>
      <c r="AZ74" s="7"/>
      <c r="BA74" s="7"/>
      <c r="BB74" s="7"/>
      <c r="BC74" s="7"/>
      <c r="BD74" s="7"/>
      <c r="BE74" s="7"/>
      <c r="BF74" s="7"/>
      <c r="BG74" s="7"/>
      <c r="BH74" s="7"/>
      <c r="BI74" s="7"/>
      <c r="BJ74" s="7"/>
      <c r="BK74" s="7"/>
      <c r="BL74" s="7"/>
      <c r="BM74" s="7"/>
      <c r="BN74" s="7"/>
    </row>
    <row r="75" spans="1:66" s="30" customFormat="1" ht="21">
      <c r="A75" s="84" t="s">
        <v>116</v>
      </c>
      <c r="B75" s="87" t="s">
        <v>151</v>
      </c>
      <c r="C75" s="64" t="s">
        <v>26</v>
      </c>
      <c r="D75" s="64" t="s">
        <v>166</v>
      </c>
      <c r="E75" s="66" t="s">
        <v>94</v>
      </c>
      <c r="F75" s="19" t="s">
        <v>21</v>
      </c>
      <c r="G75" s="31">
        <f t="shared" ref="G75:N75" si="24">G76+G77+G78+G79</f>
        <v>102040.82</v>
      </c>
      <c r="H75" s="31">
        <f t="shared" si="24"/>
        <v>102040.82</v>
      </c>
      <c r="I75" s="31">
        <f t="shared" si="24"/>
        <v>0</v>
      </c>
      <c r="J75" s="31">
        <f t="shared" si="24"/>
        <v>0</v>
      </c>
      <c r="K75" s="31">
        <f t="shared" si="24"/>
        <v>0</v>
      </c>
      <c r="L75" s="31">
        <f t="shared" si="24"/>
        <v>0</v>
      </c>
      <c r="M75" s="31">
        <f>M76+M77+M78+M79</f>
        <v>0</v>
      </c>
      <c r="N75" s="31">
        <f t="shared" si="24"/>
        <v>0</v>
      </c>
      <c r="O75" s="69" t="s">
        <v>119</v>
      </c>
      <c r="P75" s="75" t="s">
        <v>10</v>
      </c>
      <c r="Q75" s="116" t="s">
        <v>14</v>
      </c>
      <c r="R75" s="74">
        <v>30</v>
      </c>
      <c r="S75" s="74"/>
      <c r="T75" s="74"/>
      <c r="U75" s="74"/>
      <c r="V75" s="74"/>
      <c r="W75" s="74"/>
      <c r="X75" s="74"/>
      <c r="Y75" s="7"/>
      <c r="Z75" s="7"/>
      <c r="AA75" s="7"/>
      <c r="AB75" s="7"/>
      <c r="AC75" s="7"/>
      <c r="AD75" s="7"/>
      <c r="AE75" s="7"/>
      <c r="AF75" s="7"/>
      <c r="AG75" s="7"/>
      <c r="AH75" s="7"/>
      <c r="AI75" s="7"/>
      <c r="AJ75" s="7"/>
      <c r="AK75" s="7"/>
      <c r="AL75" s="7"/>
      <c r="AM75" s="7"/>
      <c r="AN75" s="7"/>
      <c r="AO75" s="7"/>
      <c r="AP75" s="7"/>
      <c r="AQ75" s="7"/>
      <c r="AR75" s="7"/>
      <c r="AS75" s="7"/>
      <c r="AT75" s="7"/>
      <c r="AU75" s="7"/>
      <c r="AV75" s="7"/>
      <c r="AW75" s="7"/>
      <c r="AX75" s="7"/>
      <c r="AY75" s="7"/>
      <c r="AZ75" s="7"/>
      <c r="BA75" s="7"/>
      <c r="BB75" s="7"/>
      <c r="BC75" s="7"/>
      <c r="BD75" s="7"/>
      <c r="BE75" s="7"/>
      <c r="BF75" s="7"/>
      <c r="BG75" s="7"/>
      <c r="BH75" s="7"/>
      <c r="BI75" s="7"/>
      <c r="BJ75" s="7"/>
      <c r="BK75" s="7"/>
      <c r="BL75" s="7"/>
      <c r="BM75" s="7"/>
      <c r="BN75" s="7"/>
    </row>
    <row r="76" spans="1:66" s="30" customFormat="1" ht="15" customHeight="1">
      <c r="A76" s="85"/>
      <c r="B76" s="88"/>
      <c r="C76" s="64"/>
      <c r="D76" s="64"/>
      <c r="E76" s="67"/>
      <c r="F76" s="19" t="s">
        <v>31</v>
      </c>
      <c r="G76" s="31">
        <f t="shared" si="22"/>
        <v>2040.82</v>
      </c>
      <c r="H76" s="31">
        <v>2040.82</v>
      </c>
      <c r="I76" s="31">
        <v>0</v>
      </c>
      <c r="J76" s="31">
        <v>0</v>
      </c>
      <c r="K76" s="31">
        <v>0</v>
      </c>
      <c r="L76" s="31">
        <v>0</v>
      </c>
      <c r="M76" s="31">
        <v>0</v>
      </c>
      <c r="N76" s="31">
        <v>0</v>
      </c>
      <c r="O76" s="70"/>
      <c r="P76" s="76"/>
      <c r="Q76" s="117"/>
      <c r="R76" s="74"/>
      <c r="S76" s="74"/>
      <c r="T76" s="74"/>
      <c r="U76" s="74"/>
      <c r="V76" s="74"/>
      <c r="W76" s="74"/>
      <c r="X76" s="74"/>
      <c r="Y76" s="7"/>
      <c r="Z76" s="7"/>
      <c r="AA76" s="7"/>
      <c r="AB76" s="7"/>
      <c r="AC76" s="7"/>
      <c r="AD76" s="7"/>
      <c r="AE76" s="7"/>
      <c r="AF76" s="7"/>
      <c r="AG76" s="7"/>
      <c r="AH76" s="7"/>
      <c r="AI76" s="7"/>
      <c r="AJ76" s="7"/>
      <c r="AK76" s="7"/>
      <c r="AL76" s="7"/>
      <c r="AM76" s="7"/>
      <c r="AN76" s="7"/>
      <c r="AO76" s="7"/>
      <c r="AP76" s="7"/>
      <c r="AQ76" s="7"/>
      <c r="AR76" s="7"/>
      <c r="AS76" s="7"/>
      <c r="AT76" s="7"/>
      <c r="AU76" s="7"/>
      <c r="AV76" s="7"/>
      <c r="AW76" s="7"/>
      <c r="AX76" s="7"/>
      <c r="AY76" s="7"/>
      <c r="AZ76" s="7"/>
      <c r="BA76" s="7"/>
      <c r="BB76" s="7"/>
      <c r="BC76" s="7"/>
      <c r="BD76" s="7"/>
      <c r="BE76" s="7"/>
      <c r="BF76" s="7"/>
      <c r="BG76" s="7"/>
      <c r="BH76" s="7"/>
      <c r="BI76" s="7"/>
      <c r="BJ76" s="7"/>
      <c r="BK76" s="7"/>
      <c r="BL76" s="7"/>
      <c r="BM76" s="7"/>
      <c r="BN76" s="7"/>
    </row>
    <row r="77" spans="1:66" s="30" customFormat="1" ht="15" customHeight="1">
      <c r="A77" s="85"/>
      <c r="B77" s="88"/>
      <c r="C77" s="64"/>
      <c r="D77" s="64"/>
      <c r="E77" s="67"/>
      <c r="F77" s="19" t="s">
        <v>72</v>
      </c>
      <c r="G77" s="31">
        <f t="shared" si="22"/>
        <v>100000</v>
      </c>
      <c r="H77" s="31">
        <v>100000</v>
      </c>
      <c r="I77" s="31">
        <v>0</v>
      </c>
      <c r="J77" s="31">
        <v>0</v>
      </c>
      <c r="K77" s="31">
        <v>0</v>
      </c>
      <c r="L77" s="31">
        <v>0</v>
      </c>
      <c r="M77" s="31">
        <v>0</v>
      </c>
      <c r="N77" s="31">
        <v>0</v>
      </c>
      <c r="O77" s="70"/>
      <c r="P77" s="76"/>
      <c r="Q77" s="117"/>
      <c r="R77" s="74"/>
      <c r="S77" s="74"/>
      <c r="T77" s="74"/>
      <c r="U77" s="74"/>
      <c r="V77" s="74"/>
      <c r="W77" s="74"/>
      <c r="X77" s="74"/>
      <c r="Y77" s="7"/>
      <c r="Z77" s="7"/>
      <c r="AA77" s="7"/>
      <c r="AB77" s="7"/>
      <c r="AC77" s="7"/>
      <c r="AD77" s="7"/>
      <c r="AE77" s="7"/>
      <c r="AF77" s="7"/>
      <c r="AG77" s="7"/>
      <c r="AH77" s="7"/>
      <c r="AI77" s="7"/>
      <c r="AJ77" s="7"/>
      <c r="AK77" s="7"/>
      <c r="AL77" s="7"/>
      <c r="AM77" s="7"/>
      <c r="AN77" s="7"/>
      <c r="AO77" s="7"/>
      <c r="AP77" s="7"/>
      <c r="AQ77" s="7"/>
      <c r="AR77" s="7"/>
      <c r="AS77" s="7"/>
      <c r="AT77" s="7"/>
      <c r="AU77" s="7"/>
      <c r="AV77" s="7"/>
      <c r="AW77" s="7"/>
      <c r="AX77" s="7"/>
      <c r="AY77" s="7"/>
      <c r="AZ77" s="7"/>
      <c r="BA77" s="7"/>
      <c r="BB77" s="7"/>
      <c r="BC77" s="7"/>
      <c r="BD77" s="7"/>
      <c r="BE77" s="7"/>
      <c r="BF77" s="7"/>
      <c r="BG77" s="7"/>
      <c r="BH77" s="7"/>
      <c r="BI77" s="7"/>
      <c r="BJ77" s="7"/>
      <c r="BK77" s="7"/>
      <c r="BL77" s="7"/>
      <c r="BM77" s="7"/>
      <c r="BN77" s="7"/>
    </row>
    <row r="78" spans="1:66" s="30" customFormat="1" ht="15" customHeight="1">
      <c r="A78" s="85"/>
      <c r="B78" s="88"/>
      <c r="C78" s="64"/>
      <c r="D78" s="64"/>
      <c r="E78" s="67"/>
      <c r="F78" s="19" t="s">
        <v>32</v>
      </c>
      <c r="G78" s="31">
        <f t="shared" si="22"/>
        <v>0</v>
      </c>
      <c r="H78" s="31">
        <v>0</v>
      </c>
      <c r="I78" s="31">
        <v>0</v>
      </c>
      <c r="J78" s="31">
        <v>0</v>
      </c>
      <c r="K78" s="31">
        <v>0</v>
      </c>
      <c r="L78" s="31">
        <v>0</v>
      </c>
      <c r="M78" s="31">
        <v>0</v>
      </c>
      <c r="N78" s="31">
        <v>0</v>
      </c>
      <c r="O78" s="70"/>
      <c r="P78" s="76"/>
      <c r="Q78" s="117"/>
      <c r="R78" s="74"/>
      <c r="S78" s="74"/>
      <c r="T78" s="74"/>
      <c r="U78" s="74"/>
      <c r="V78" s="74"/>
      <c r="W78" s="74"/>
      <c r="X78" s="74"/>
      <c r="Y78" s="7"/>
      <c r="Z78" s="7"/>
      <c r="AA78" s="7"/>
      <c r="AB78" s="7"/>
      <c r="AC78" s="7"/>
      <c r="AD78" s="7"/>
      <c r="AE78" s="7"/>
      <c r="AF78" s="7"/>
      <c r="AG78" s="7"/>
      <c r="AH78" s="7"/>
      <c r="AI78" s="7"/>
      <c r="AJ78" s="7"/>
      <c r="AK78" s="7"/>
      <c r="AL78" s="7"/>
      <c r="AM78" s="7"/>
      <c r="AN78" s="7"/>
      <c r="AO78" s="7"/>
      <c r="AP78" s="7"/>
      <c r="AQ78" s="7"/>
      <c r="AR78" s="7"/>
      <c r="AS78" s="7"/>
      <c r="AT78" s="7"/>
      <c r="AU78" s="7"/>
      <c r="AV78" s="7"/>
      <c r="AW78" s="7"/>
      <c r="AX78" s="7"/>
      <c r="AY78" s="7"/>
      <c r="AZ78" s="7"/>
      <c r="BA78" s="7"/>
      <c r="BB78" s="7"/>
      <c r="BC78" s="7"/>
      <c r="BD78" s="7"/>
      <c r="BE78" s="7"/>
      <c r="BF78" s="7"/>
      <c r="BG78" s="7"/>
      <c r="BH78" s="7"/>
      <c r="BI78" s="7"/>
      <c r="BJ78" s="7"/>
      <c r="BK78" s="7"/>
      <c r="BL78" s="7"/>
      <c r="BM78" s="7"/>
      <c r="BN78" s="7"/>
    </row>
    <row r="79" spans="1:66" s="30" customFormat="1" ht="30.75" customHeight="1">
      <c r="A79" s="86"/>
      <c r="B79" s="89"/>
      <c r="C79" s="65"/>
      <c r="D79" s="65"/>
      <c r="E79" s="68"/>
      <c r="F79" s="35" t="s">
        <v>33</v>
      </c>
      <c r="G79" s="31">
        <f t="shared" si="22"/>
        <v>0</v>
      </c>
      <c r="H79" s="31">
        <v>0</v>
      </c>
      <c r="I79" s="31">
        <v>0</v>
      </c>
      <c r="J79" s="31">
        <v>0</v>
      </c>
      <c r="K79" s="31">
        <v>0</v>
      </c>
      <c r="L79" s="31">
        <v>0</v>
      </c>
      <c r="M79" s="31">
        <v>0</v>
      </c>
      <c r="N79" s="31">
        <v>0</v>
      </c>
      <c r="O79" s="71"/>
      <c r="P79" s="77"/>
      <c r="Q79" s="118"/>
      <c r="R79" s="74"/>
      <c r="S79" s="74"/>
      <c r="T79" s="74"/>
      <c r="U79" s="74"/>
      <c r="V79" s="74"/>
      <c r="W79" s="74"/>
      <c r="X79" s="74"/>
      <c r="Y79" s="7"/>
      <c r="Z79" s="7"/>
      <c r="AA79" s="7"/>
      <c r="AB79" s="7"/>
      <c r="AC79" s="7"/>
      <c r="AD79" s="7"/>
      <c r="AE79" s="7"/>
      <c r="AF79" s="7"/>
      <c r="AG79" s="7"/>
      <c r="AH79" s="7"/>
      <c r="AI79" s="7"/>
      <c r="AJ79" s="7"/>
      <c r="AK79" s="7"/>
      <c r="AL79" s="7"/>
      <c r="AM79" s="7"/>
      <c r="AN79" s="7"/>
      <c r="AO79" s="7"/>
      <c r="AP79" s="7"/>
      <c r="AQ79" s="7"/>
      <c r="AR79" s="7"/>
      <c r="AS79" s="7"/>
      <c r="AT79" s="7"/>
      <c r="AU79" s="7"/>
      <c r="AV79" s="7"/>
      <c r="AW79" s="7"/>
      <c r="AX79" s="7"/>
      <c r="AY79" s="7"/>
      <c r="AZ79" s="7"/>
      <c r="BA79" s="7"/>
      <c r="BB79" s="7"/>
      <c r="BC79" s="7"/>
      <c r="BD79" s="7"/>
      <c r="BE79" s="7"/>
      <c r="BF79" s="7"/>
      <c r="BG79" s="7"/>
      <c r="BH79" s="7"/>
      <c r="BI79" s="7"/>
      <c r="BJ79" s="7"/>
      <c r="BK79" s="7"/>
      <c r="BL79" s="7"/>
      <c r="BM79" s="7"/>
      <c r="BN79" s="7"/>
    </row>
    <row r="80" spans="1:66" s="30" customFormat="1" ht="30.75" customHeight="1">
      <c r="A80" s="84" t="s">
        <v>150</v>
      </c>
      <c r="B80" s="87" t="s">
        <v>152</v>
      </c>
      <c r="C80" s="64" t="s">
        <v>26</v>
      </c>
      <c r="D80" s="64" t="s">
        <v>166</v>
      </c>
      <c r="E80" s="66" t="s">
        <v>94</v>
      </c>
      <c r="F80" s="19" t="s">
        <v>21</v>
      </c>
      <c r="G80" s="31">
        <f t="shared" ref="G80:N80" si="25">G81+G82+G83+G84</f>
        <v>704724.07</v>
      </c>
      <c r="H80" s="31">
        <f t="shared" si="25"/>
        <v>0</v>
      </c>
      <c r="I80" s="31">
        <f t="shared" si="25"/>
        <v>191045.49</v>
      </c>
      <c r="J80" s="31">
        <f t="shared" si="25"/>
        <v>188960.22</v>
      </c>
      <c r="K80" s="31">
        <f t="shared" si="25"/>
        <v>171784.69</v>
      </c>
      <c r="L80" s="31">
        <f t="shared" si="25"/>
        <v>152933.67000000001</v>
      </c>
      <c r="M80" s="31">
        <f>M81+M82+M83+M84</f>
        <v>0</v>
      </c>
      <c r="N80" s="31">
        <f t="shared" si="25"/>
        <v>0</v>
      </c>
      <c r="O80" s="69" t="s">
        <v>153</v>
      </c>
      <c r="P80" s="75" t="s">
        <v>10</v>
      </c>
      <c r="Q80" s="107">
        <v>2.2000000000000002</v>
      </c>
      <c r="R80" s="75">
        <v>0</v>
      </c>
      <c r="S80" s="75">
        <v>2.2000000000000002</v>
      </c>
      <c r="T80" s="168">
        <v>2</v>
      </c>
      <c r="U80" s="168">
        <v>2</v>
      </c>
      <c r="V80" s="75">
        <v>0</v>
      </c>
      <c r="W80" s="75">
        <v>0</v>
      </c>
      <c r="X80" s="75">
        <v>0</v>
      </c>
      <c r="Y80" s="7"/>
      <c r="Z80" s="7"/>
      <c r="AA80" s="7"/>
      <c r="AB80" s="7"/>
      <c r="AC80" s="7"/>
      <c r="AD80" s="7"/>
      <c r="AE80" s="7"/>
      <c r="AF80" s="7"/>
      <c r="AG80" s="7"/>
      <c r="AH80" s="7"/>
      <c r="AI80" s="7"/>
      <c r="AJ80" s="7"/>
      <c r="AK80" s="7"/>
      <c r="AL80" s="7"/>
      <c r="AM80" s="7"/>
      <c r="AN80" s="7"/>
      <c r="AO80" s="7"/>
      <c r="AP80" s="7"/>
      <c r="AQ80" s="7"/>
      <c r="AR80" s="7"/>
      <c r="AS80" s="7"/>
      <c r="AT80" s="7"/>
      <c r="AU80" s="7"/>
      <c r="AV80" s="7"/>
      <c r="AW80" s="7"/>
      <c r="AX80" s="7"/>
      <c r="AY80" s="7"/>
      <c r="AZ80" s="7"/>
      <c r="BA80" s="7"/>
      <c r="BB80" s="7"/>
      <c r="BC80" s="7"/>
      <c r="BD80" s="7"/>
      <c r="BE80" s="7"/>
      <c r="BF80" s="7"/>
      <c r="BG80" s="7"/>
      <c r="BH80" s="7"/>
      <c r="BI80" s="7"/>
      <c r="BJ80" s="7"/>
      <c r="BK80" s="7"/>
      <c r="BL80" s="7"/>
      <c r="BM80" s="7"/>
      <c r="BN80" s="7"/>
    </row>
    <row r="81" spans="1:66" s="30" customFormat="1" ht="30.75" customHeight="1">
      <c r="A81" s="85"/>
      <c r="B81" s="88"/>
      <c r="C81" s="64"/>
      <c r="D81" s="64"/>
      <c r="E81" s="67"/>
      <c r="F81" s="19" t="s">
        <v>31</v>
      </c>
      <c r="G81" s="31">
        <f t="shared" si="22"/>
        <v>14094.47</v>
      </c>
      <c r="H81" s="31">
        <v>0</v>
      </c>
      <c r="I81" s="31">
        <v>3820.91</v>
      </c>
      <c r="J81" s="31">
        <v>3779.2</v>
      </c>
      <c r="K81" s="31">
        <v>3435.69</v>
      </c>
      <c r="L81" s="31">
        <v>3058.67</v>
      </c>
      <c r="M81" s="31">
        <v>0</v>
      </c>
      <c r="N81" s="31">
        <v>0</v>
      </c>
      <c r="O81" s="70"/>
      <c r="P81" s="76"/>
      <c r="Q81" s="108"/>
      <c r="R81" s="76"/>
      <c r="S81" s="76"/>
      <c r="T81" s="169"/>
      <c r="U81" s="169"/>
      <c r="V81" s="76"/>
      <c r="W81" s="76"/>
      <c r="X81" s="76"/>
      <c r="Y81" s="7"/>
      <c r="Z81" s="7"/>
      <c r="AA81" s="7"/>
      <c r="AB81" s="7"/>
      <c r="AC81" s="7"/>
      <c r="AD81" s="7"/>
      <c r="AE81" s="7"/>
      <c r="AF81" s="7"/>
      <c r="AG81" s="7"/>
      <c r="AH81" s="7"/>
      <c r="AI81" s="7"/>
      <c r="AJ81" s="7"/>
      <c r="AK81" s="7"/>
      <c r="AL81" s="7"/>
      <c r="AM81" s="7"/>
      <c r="AN81" s="7"/>
      <c r="AO81" s="7"/>
      <c r="AP81" s="7"/>
      <c r="AQ81" s="7"/>
      <c r="AR81" s="7"/>
      <c r="AS81" s="7"/>
      <c r="AT81" s="7"/>
      <c r="AU81" s="7"/>
      <c r="AV81" s="7"/>
      <c r="AW81" s="7"/>
      <c r="AX81" s="7"/>
      <c r="AY81" s="7"/>
      <c r="AZ81" s="7"/>
      <c r="BA81" s="7"/>
      <c r="BB81" s="7"/>
      <c r="BC81" s="7"/>
      <c r="BD81" s="7"/>
      <c r="BE81" s="7"/>
      <c r="BF81" s="7"/>
      <c r="BG81" s="7"/>
      <c r="BH81" s="7"/>
      <c r="BI81" s="7"/>
      <c r="BJ81" s="7"/>
      <c r="BK81" s="7"/>
      <c r="BL81" s="7"/>
      <c r="BM81" s="7"/>
      <c r="BN81" s="7"/>
    </row>
    <row r="82" spans="1:66" s="30" customFormat="1" ht="30.75" customHeight="1">
      <c r="A82" s="85"/>
      <c r="B82" s="88"/>
      <c r="C82" s="64"/>
      <c r="D82" s="64"/>
      <c r="E82" s="67"/>
      <c r="F82" s="19" t="s">
        <v>72</v>
      </c>
      <c r="G82" s="31">
        <f t="shared" si="22"/>
        <v>690629.6</v>
      </c>
      <c r="H82" s="31">
        <v>0</v>
      </c>
      <c r="I82" s="31">
        <v>187224.58</v>
      </c>
      <c r="J82" s="31">
        <v>185181.02</v>
      </c>
      <c r="K82" s="31">
        <v>168349</v>
      </c>
      <c r="L82" s="31">
        <v>149875</v>
      </c>
      <c r="M82" s="31">
        <v>0</v>
      </c>
      <c r="N82" s="31">
        <v>0</v>
      </c>
      <c r="O82" s="70"/>
      <c r="P82" s="76"/>
      <c r="Q82" s="108"/>
      <c r="R82" s="76"/>
      <c r="S82" s="76"/>
      <c r="T82" s="169"/>
      <c r="U82" s="169"/>
      <c r="V82" s="76"/>
      <c r="W82" s="76"/>
      <c r="X82" s="76"/>
      <c r="Y82" s="7"/>
      <c r="Z82" s="7"/>
      <c r="AA82" s="7"/>
      <c r="AB82" s="7"/>
      <c r="AC82" s="7"/>
      <c r="AD82" s="7"/>
      <c r="AE82" s="7"/>
      <c r="AF82" s="7"/>
      <c r="AG82" s="7"/>
      <c r="AH82" s="7"/>
      <c r="AI82" s="7"/>
      <c r="AJ82" s="7"/>
      <c r="AK82" s="7"/>
      <c r="AL82" s="7"/>
      <c r="AM82" s="7"/>
      <c r="AN82" s="7"/>
      <c r="AO82" s="7"/>
      <c r="AP82" s="7"/>
      <c r="AQ82" s="7"/>
      <c r="AR82" s="7"/>
      <c r="AS82" s="7"/>
      <c r="AT82" s="7"/>
      <c r="AU82" s="7"/>
      <c r="AV82" s="7"/>
      <c r="AW82" s="7"/>
      <c r="AX82" s="7"/>
      <c r="AY82" s="7"/>
      <c r="AZ82" s="7"/>
      <c r="BA82" s="7"/>
      <c r="BB82" s="7"/>
      <c r="BC82" s="7"/>
      <c r="BD82" s="7"/>
      <c r="BE82" s="7"/>
      <c r="BF82" s="7"/>
      <c r="BG82" s="7"/>
      <c r="BH82" s="7"/>
      <c r="BI82" s="7"/>
      <c r="BJ82" s="7"/>
      <c r="BK82" s="7"/>
      <c r="BL82" s="7"/>
      <c r="BM82" s="7"/>
      <c r="BN82" s="7"/>
    </row>
    <row r="83" spans="1:66" s="30" customFormat="1" ht="30.75" customHeight="1">
      <c r="A83" s="85"/>
      <c r="B83" s="88"/>
      <c r="C83" s="64"/>
      <c r="D83" s="64"/>
      <c r="E83" s="67"/>
      <c r="F83" s="19" t="s">
        <v>32</v>
      </c>
      <c r="G83" s="31">
        <f t="shared" si="22"/>
        <v>0</v>
      </c>
      <c r="H83" s="31">
        <v>0</v>
      </c>
      <c r="I83" s="31">
        <v>0</v>
      </c>
      <c r="J83" s="31">
        <v>0</v>
      </c>
      <c r="K83" s="31">
        <v>0</v>
      </c>
      <c r="L83" s="31">
        <v>0</v>
      </c>
      <c r="M83" s="31">
        <v>0</v>
      </c>
      <c r="N83" s="31">
        <v>0</v>
      </c>
      <c r="O83" s="70"/>
      <c r="P83" s="76"/>
      <c r="Q83" s="108"/>
      <c r="R83" s="76"/>
      <c r="S83" s="76"/>
      <c r="T83" s="169"/>
      <c r="U83" s="169"/>
      <c r="V83" s="76"/>
      <c r="W83" s="76"/>
      <c r="X83" s="76"/>
      <c r="Y83" s="7"/>
      <c r="Z83" s="7"/>
      <c r="AA83" s="7"/>
      <c r="AB83" s="7"/>
      <c r="AC83" s="7"/>
      <c r="AD83" s="7"/>
      <c r="AE83" s="7"/>
      <c r="AF83" s="7"/>
      <c r="AG83" s="7"/>
      <c r="AH83" s="7"/>
      <c r="AI83" s="7"/>
      <c r="AJ83" s="7"/>
      <c r="AK83" s="7"/>
      <c r="AL83" s="7"/>
      <c r="AM83" s="7"/>
      <c r="AN83" s="7"/>
      <c r="AO83" s="7"/>
      <c r="AP83" s="7"/>
      <c r="AQ83" s="7"/>
      <c r="AR83" s="7"/>
      <c r="AS83" s="7"/>
      <c r="AT83" s="7"/>
      <c r="AU83" s="7"/>
      <c r="AV83" s="7"/>
      <c r="AW83" s="7"/>
      <c r="AX83" s="7"/>
      <c r="AY83" s="7"/>
      <c r="AZ83" s="7"/>
      <c r="BA83" s="7"/>
      <c r="BB83" s="7"/>
      <c r="BC83" s="7"/>
      <c r="BD83" s="7"/>
      <c r="BE83" s="7"/>
      <c r="BF83" s="7"/>
      <c r="BG83" s="7"/>
      <c r="BH83" s="7"/>
      <c r="BI83" s="7"/>
      <c r="BJ83" s="7"/>
      <c r="BK83" s="7"/>
      <c r="BL83" s="7"/>
      <c r="BM83" s="7"/>
      <c r="BN83" s="7"/>
    </row>
    <row r="84" spans="1:66" s="30" customFormat="1" ht="30.75" customHeight="1">
      <c r="A84" s="86"/>
      <c r="B84" s="89"/>
      <c r="C84" s="65"/>
      <c r="D84" s="65"/>
      <c r="E84" s="68"/>
      <c r="F84" s="35" t="s">
        <v>33</v>
      </c>
      <c r="G84" s="31">
        <f t="shared" si="22"/>
        <v>0</v>
      </c>
      <c r="H84" s="31">
        <v>0</v>
      </c>
      <c r="I84" s="31">
        <v>0</v>
      </c>
      <c r="J84" s="31">
        <v>0</v>
      </c>
      <c r="K84" s="31">
        <v>0</v>
      </c>
      <c r="L84" s="31">
        <v>0</v>
      </c>
      <c r="M84" s="31">
        <v>0</v>
      </c>
      <c r="N84" s="31">
        <v>0</v>
      </c>
      <c r="O84" s="71"/>
      <c r="P84" s="77"/>
      <c r="Q84" s="109"/>
      <c r="R84" s="77"/>
      <c r="S84" s="77"/>
      <c r="T84" s="170"/>
      <c r="U84" s="170"/>
      <c r="V84" s="77"/>
      <c r="W84" s="77"/>
      <c r="X84" s="77"/>
      <c r="Y84" s="7"/>
      <c r="Z84" s="7"/>
      <c r="AA84" s="7"/>
      <c r="AB84" s="7"/>
      <c r="AC84" s="7"/>
      <c r="AD84" s="7"/>
      <c r="AE84" s="7"/>
      <c r="AF84" s="7"/>
      <c r="AG84" s="7"/>
      <c r="AH84" s="7"/>
      <c r="AI84" s="7"/>
      <c r="AJ84" s="7"/>
      <c r="AK84" s="7"/>
      <c r="AL84" s="7"/>
      <c r="AM84" s="7"/>
      <c r="AN84" s="7"/>
      <c r="AO84" s="7"/>
      <c r="AP84" s="7"/>
      <c r="AQ84" s="7"/>
      <c r="AR84" s="7"/>
      <c r="AS84" s="7"/>
      <c r="AT84" s="7"/>
      <c r="AU84" s="7"/>
      <c r="AV84" s="7"/>
      <c r="AW84" s="7"/>
      <c r="AX84" s="7"/>
      <c r="AY84" s="7"/>
      <c r="AZ84" s="7"/>
      <c r="BA84" s="7"/>
      <c r="BB84" s="7"/>
      <c r="BC84" s="7"/>
      <c r="BD84" s="7"/>
      <c r="BE84" s="7"/>
      <c r="BF84" s="7"/>
      <c r="BG84" s="7"/>
      <c r="BH84" s="7"/>
      <c r="BI84" s="7"/>
      <c r="BJ84" s="7"/>
      <c r="BK84" s="7"/>
      <c r="BL84" s="7"/>
      <c r="BM84" s="7"/>
      <c r="BN84" s="7"/>
    </row>
    <row r="85" spans="1:66" s="30" customFormat="1" ht="14.1" customHeight="1">
      <c r="A85" s="58" t="s">
        <v>50</v>
      </c>
      <c r="B85" s="108" t="s">
        <v>105</v>
      </c>
      <c r="C85" s="64" t="s">
        <v>26</v>
      </c>
      <c r="D85" s="64" t="s">
        <v>166</v>
      </c>
      <c r="E85" s="67" t="s">
        <v>95</v>
      </c>
      <c r="F85" s="19" t="s">
        <v>21</v>
      </c>
      <c r="G85" s="31">
        <f>G86+G87+G88+G89</f>
        <v>29025996.849999998</v>
      </c>
      <c r="H85" s="31">
        <f t="shared" ref="H85:N85" si="26">H86+H87+H88+H89</f>
        <v>3837429.08</v>
      </c>
      <c r="I85" s="31">
        <f t="shared" si="26"/>
        <v>4882344.8</v>
      </c>
      <c r="J85" s="31">
        <f t="shared" si="26"/>
        <v>3761654.36</v>
      </c>
      <c r="K85" s="31">
        <f t="shared" si="26"/>
        <v>3383375.34</v>
      </c>
      <c r="L85" s="31">
        <f t="shared" si="26"/>
        <v>4018189.83</v>
      </c>
      <c r="M85" s="31">
        <f>M86+M87+M88+M89</f>
        <v>4345582.78</v>
      </c>
      <c r="N85" s="31">
        <f t="shared" si="26"/>
        <v>4797420.66</v>
      </c>
      <c r="O85" s="10" t="s">
        <v>14</v>
      </c>
      <c r="P85" s="10" t="s">
        <v>14</v>
      </c>
      <c r="Q85" s="14" t="s">
        <v>14</v>
      </c>
      <c r="R85" s="10" t="s">
        <v>14</v>
      </c>
      <c r="S85" s="10" t="s">
        <v>14</v>
      </c>
      <c r="T85" s="10" t="s">
        <v>14</v>
      </c>
      <c r="U85" s="10" t="s">
        <v>14</v>
      </c>
      <c r="V85" s="10" t="s">
        <v>14</v>
      </c>
      <c r="W85" s="10" t="s">
        <v>14</v>
      </c>
      <c r="X85" s="10" t="s">
        <v>14</v>
      </c>
      <c r="Y85" s="7"/>
      <c r="Z85" s="7"/>
      <c r="AA85" s="7"/>
      <c r="AB85" s="7"/>
      <c r="AC85" s="7"/>
      <c r="AD85" s="7"/>
      <c r="AE85" s="7"/>
      <c r="AF85" s="7"/>
      <c r="AG85" s="7"/>
      <c r="AH85" s="7"/>
      <c r="AI85" s="7"/>
      <c r="AJ85" s="7"/>
      <c r="AK85" s="7"/>
      <c r="AL85" s="7"/>
      <c r="AM85" s="7"/>
      <c r="AN85" s="7"/>
      <c r="AO85" s="7"/>
      <c r="AP85" s="7"/>
      <c r="AQ85" s="7"/>
      <c r="AR85" s="7"/>
      <c r="AS85" s="7"/>
      <c r="AT85" s="7"/>
      <c r="AU85" s="7"/>
      <c r="AV85" s="7"/>
      <c r="AW85" s="7"/>
      <c r="AX85" s="7"/>
      <c r="AY85" s="7"/>
      <c r="AZ85" s="7"/>
      <c r="BA85" s="7"/>
      <c r="BB85" s="7"/>
      <c r="BC85" s="7"/>
      <c r="BD85" s="7"/>
      <c r="BE85" s="7"/>
      <c r="BF85" s="7"/>
      <c r="BG85" s="7"/>
      <c r="BH85" s="7"/>
      <c r="BI85" s="7"/>
      <c r="BJ85" s="7"/>
      <c r="BK85" s="7"/>
      <c r="BL85" s="7"/>
      <c r="BM85" s="7"/>
      <c r="BN85" s="7"/>
    </row>
    <row r="86" spans="1:66" s="30" customFormat="1" ht="18" customHeight="1">
      <c r="A86" s="59"/>
      <c r="B86" s="108"/>
      <c r="C86" s="64"/>
      <c r="D86" s="64"/>
      <c r="E86" s="67"/>
      <c r="F86" s="19" t="s">
        <v>31</v>
      </c>
      <c r="G86" s="31">
        <f t="shared" si="22"/>
        <v>29025996.849999998</v>
      </c>
      <c r="H86" s="31">
        <f t="shared" ref="H86:N86" si="27">H91</f>
        <v>3837429.08</v>
      </c>
      <c r="I86" s="31">
        <f t="shared" si="27"/>
        <v>4882344.8</v>
      </c>
      <c r="J86" s="31">
        <f t="shared" si="27"/>
        <v>3761654.36</v>
      </c>
      <c r="K86" s="31">
        <f t="shared" si="27"/>
        <v>3383375.34</v>
      </c>
      <c r="L86" s="31">
        <f t="shared" si="27"/>
        <v>4018189.83</v>
      </c>
      <c r="M86" s="31">
        <f>M91</f>
        <v>4345582.78</v>
      </c>
      <c r="N86" s="31">
        <f t="shared" si="27"/>
        <v>4797420.66</v>
      </c>
      <c r="O86" s="10" t="s">
        <v>14</v>
      </c>
      <c r="P86" s="10" t="s">
        <v>14</v>
      </c>
      <c r="Q86" s="14" t="s">
        <v>14</v>
      </c>
      <c r="R86" s="10" t="s">
        <v>14</v>
      </c>
      <c r="S86" s="10" t="s">
        <v>14</v>
      </c>
      <c r="T86" s="10" t="s">
        <v>14</v>
      </c>
      <c r="U86" s="10" t="s">
        <v>14</v>
      </c>
      <c r="V86" s="10" t="s">
        <v>14</v>
      </c>
      <c r="W86" s="10" t="s">
        <v>14</v>
      </c>
      <c r="X86" s="10" t="s">
        <v>14</v>
      </c>
      <c r="Y86" s="7"/>
      <c r="Z86" s="7"/>
      <c r="AA86" s="7"/>
      <c r="AB86" s="7"/>
      <c r="AC86" s="7"/>
      <c r="AD86" s="7"/>
      <c r="AE86" s="7"/>
      <c r="AF86" s="7"/>
      <c r="AG86" s="7"/>
      <c r="AH86" s="7"/>
      <c r="AI86" s="7"/>
      <c r="AJ86" s="7"/>
      <c r="AK86" s="7"/>
      <c r="AL86" s="7"/>
      <c r="AM86" s="7"/>
      <c r="AN86" s="7"/>
      <c r="AO86" s="7"/>
      <c r="AP86" s="7"/>
      <c r="AQ86" s="7"/>
      <c r="AR86" s="7"/>
      <c r="AS86" s="7"/>
      <c r="AT86" s="7"/>
      <c r="AU86" s="7"/>
      <c r="AV86" s="7"/>
      <c r="AW86" s="7"/>
      <c r="AX86" s="7"/>
      <c r="AY86" s="7"/>
      <c r="AZ86" s="7"/>
      <c r="BA86" s="7"/>
      <c r="BB86" s="7"/>
      <c r="BC86" s="7"/>
      <c r="BD86" s="7"/>
      <c r="BE86" s="7"/>
      <c r="BF86" s="7"/>
      <c r="BG86" s="7"/>
      <c r="BH86" s="7"/>
      <c r="BI86" s="7"/>
      <c r="BJ86" s="7"/>
      <c r="BK86" s="7"/>
      <c r="BL86" s="7"/>
      <c r="BM86" s="7"/>
      <c r="BN86" s="7"/>
    </row>
    <row r="87" spans="1:66" s="30" customFormat="1">
      <c r="A87" s="59"/>
      <c r="B87" s="108"/>
      <c r="C87" s="64"/>
      <c r="D87" s="64"/>
      <c r="E87" s="67"/>
      <c r="F87" s="19" t="s">
        <v>72</v>
      </c>
      <c r="G87" s="31">
        <f t="shared" si="22"/>
        <v>0</v>
      </c>
      <c r="H87" s="31">
        <f t="shared" ref="H87:N87" si="28">H92</f>
        <v>0</v>
      </c>
      <c r="I87" s="31">
        <f t="shared" si="28"/>
        <v>0</v>
      </c>
      <c r="J87" s="31">
        <f t="shared" si="28"/>
        <v>0</v>
      </c>
      <c r="K87" s="31">
        <f t="shared" si="28"/>
        <v>0</v>
      </c>
      <c r="L87" s="31">
        <f t="shared" si="28"/>
        <v>0</v>
      </c>
      <c r="M87" s="31">
        <f>M92</f>
        <v>0</v>
      </c>
      <c r="N87" s="31">
        <f t="shared" si="28"/>
        <v>0</v>
      </c>
      <c r="O87" s="10" t="s">
        <v>14</v>
      </c>
      <c r="P87" s="10" t="s">
        <v>14</v>
      </c>
      <c r="Q87" s="14" t="s">
        <v>14</v>
      </c>
      <c r="R87" s="10" t="s">
        <v>14</v>
      </c>
      <c r="S87" s="10" t="s">
        <v>14</v>
      </c>
      <c r="T87" s="10" t="s">
        <v>14</v>
      </c>
      <c r="U87" s="10" t="s">
        <v>14</v>
      </c>
      <c r="V87" s="10" t="s">
        <v>14</v>
      </c>
      <c r="W87" s="10" t="s">
        <v>14</v>
      </c>
      <c r="X87" s="10" t="s">
        <v>14</v>
      </c>
      <c r="Y87" s="7"/>
      <c r="Z87" s="7"/>
      <c r="AA87" s="7"/>
      <c r="AB87" s="7"/>
      <c r="AC87" s="7"/>
      <c r="AD87" s="7"/>
      <c r="AE87" s="7"/>
      <c r="AF87" s="7"/>
      <c r="AG87" s="7"/>
      <c r="AH87" s="7"/>
      <c r="AI87" s="7"/>
      <c r="AJ87" s="7"/>
      <c r="AK87" s="7"/>
      <c r="AL87" s="7"/>
      <c r="AM87" s="7"/>
      <c r="AN87" s="7"/>
      <c r="AO87" s="7"/>
      <c r="AP87" s="7"/>
      <c r="AQ87" s="7"/>
      <c r="AR87" s="7"/>
      <c r="AS87" s="7"/>
      <c r="AT87" s="7"/>
      <c r="AU87" s="7"/>
      <c r="AV87" s="7"/>
      <c r="AW87" s="7"/>
      <c r="AX87" s="7"/>
      <c r="AY87" s="7"/>
      <c r="AZ87" s="7"/>
      <c r="BA87" s="7"/>
      <c r="BB87" s="7"/>
      <c r="BC87" s="7"/>
      <c r="BD87" s="7"/>
      <c r="BE87" s="7"/>
      <c r="BF87" s="7"/>
      <c r="BG87" s="7"/>
      <c r="BH87" s="7"/>
      <c r="BI87" s="7"/>
      <c r="BJ87" s="7"/>
      <c r="BK87" s="7"/>
      <c r="BL87" s="7"/>
      <c r="BM87" s="7"/>
      <c r="BN87" s="7"/>
    </row>
    <row r="88" spans="1:66" s="30" customFormat="1" ht="21" customHeight="1">
      <c r="A88" s="59"/>
      <c r="B88" s="108"/>
      <c r="C88" s="64"/>
      <c r="D88" s="64"/>
      <c r="E88" s="67"/>
      <c r="F88" s="19" t="s">
        <v>32</v>
      </c>
      <c r="G88" s="31">
        <f t="shared" si="22"/>
        <v>0</v>
      </c>
      <c r="H88" s="31">
        <f t="shared" ref="H88:N88" si="29">H93</f>
        <v>0</v>
      </c>
      <c r="I88" s="31">
        <f t="shared" si="29"/>
        <v>0</v>
      </c>
      <c r="J88" s="31">
        <f t="shared" si="29"/>
        <v>0</v>
      </c>
      <c r="K88" s="31">
        <f t="shared" si="29"/>
        <v>0</v>
      </c>
      <c r="L88" s="31">
        <f t="shared" si="29"/>
        <v>0</v>
      </c>
      <c r="M88" s="31">
        <f>M93</f>
        <v>0</v>
      </c>
      <c r="N88" s="31">
        <f t="shared" si="29"/>
        <v>0</v>
      </c>
      <c r="O88" s="10" t="s">
        <v>14</v>
      </c>
      <c r="P88" s="10" t="s">
        <v>14</v>
      </c>
      <c r="Q88" s="14" t="s">
        <v>14</v>
      </c>
      <c r="R88" s="10" t="s">
        <v>14</v>
      </c>
      <c r="S88" s="10" t="s">
        <v>14</v>
      </c>
      <c r="T88" s="10" t="s">
        <v>14</v>
      </c>
      <c r="U88" s="10" t="s">
        <v>14</v>
      </c>
      <c r="V88" s="10" t="s">
        <v>14</v>
      </c>
      <c r="W88" s="10" t="s">
        <v>14</v>
      </c>
      <c r="X88" s="10" t="s">
        <v>14</v>
      </c>
      <c r="Y88" s="7"/>
      <c r="Z88" s="7"/>
      <c r="AA88" s="7"/>
      <c r="AB88" s="7"/>
      <c r="AC88" s="7"/>
      <c r="AD88" s="7"/>
      <c r="AE88" s="7"/>
      <c r="AF88" s="7"/>
      <c r="AG88" s="7"/>
      <c r="AH88" s="7"/>
      <c r="AI88" s="7"/>
      <c r="AJ88" s="7"/>
      <c r="AK88" s="7"/>
      <c r="AL88" s="7"/>
      <c r="AM88" s="7"/>
      <c r="AN88" s="7"/>
      <c r="AO88" s="7"/>
      <c r="AP88" s="7"/>
      <c r="AQ88" s="7"/>
      <c r="AR88" s="7"/>
      <c r="AS88" s="7"/>
      <c r="AT88" s="7"/>
      <c r="AU88" s="7"/>
      <c r="AV88" s="7"/>
      <c r="AW88" s="7"/>
      <c r="AX88" s="7"/>
      <c r="AY88" s="7"/>
      <c r="AZ88" s="7"/>
      <c r="BA88" s="7"/>
      <c r="BB88" s="7"/>
      <c r="BC88" s="7"/>
      <c r="BD88" s="7"/>
      <c r="BE88" s="7"/>
      <c r="BF88" s="7"/>
      <c r="BG88" s="7"/>
      <c r="BH88" s="7"/>
      <c r="BI88" s="7"/>
      <c r="BJ88" s="7"/>
      <c r="BK88" s="7"/>
      <c r="BL88" s="7"/>
      <c r="BM88" s="7"/>
      <c r="BN88" s="7"/>
    </row>
    <row r="89" spans="1:66" s="30" customFormat="1" ht="27.75" customHeight="1">
      <c r="A89" s="60"/>
      <c r="B89" s="109"/>
      <c r="C89" s="65"/>
      <c r="D89" s="65"/>
      <c r="E89" s="68"/>
      <c r="F89" s="35" t="s">
        <v>33</v>
      </c>
      <c r="G89" s="31">
        <f t="shared" si="22"/>
        <v>0</v>
      </c>
      <c r="H89" s="31">
        <f t="shared" ref="H89:N89" si="30">H94</f>
        <v>0</v>
      </c>
      <c r="I89" s="31">
        <f t="shared" si="30"/>
        <v>0</v>
      </c>
      <c r="J89" s="31">
        <f t="shared" si="30"/>
        <v>0</v>
      </c>
      <c r="K89" s="31">
        <f t="shared" si="30"/>
        <v>0</v>
      </c>
      <c r="L89" s="31">
        <f t="shared" si="30"/>
        <v>0</v>
      </c>
      <c r="M89" s="31">
        <f>M94</f>
        <v>0</v>
      </c>
      <c r="N89" s="31">
        <f t="shared" si="30"/>
        <v>0</v>
      </c>
      <c r="O89" s="10" t="s">
        <v>14</v>
      </c>
      <c r="P89" s="10" t="s">
        <v>14</v>
      </c>
      <c r="Q89" s="14" t="s">
        <v>14</v>
      </c>
      <c r="R89" s="10" t="s">
        <v>14</v>
      </c>
      <c r="S89" s="10" t="s">
        <v>14</v>
      </c>
      <c r="T89" s="10" t="s">
        <v>14</v>
      </c>
      <c r="U89" s="10" t="s">
        <v>14</v>
      </c>
      <c r="V89" s="10" t="s">
        <v>14</v>
      </c>
      <c r="W89" s="10" t="s">
        <v>14</v>
      </c>
      <c r="X89" s="10" t="s">
        <v>14</v>
      </c>
      <c r="Y89" s="7"/>
      <c r="Z89" s="7"/>
      <c r="AA89" s="7"/>
      <c r="AB89" s="7"/>
      <c r="AC89" s="7"/>
      <c r="AD89" s="7"/>
      <c r="AE89" s="7"/>
      <c r="AF89" s="7"/>
      <c r="AG89" s="7"/>
      <c r="AH89" s="7"/>
      <c r="AI89" s="7"/>
      <c r="AJ89" s="7"/>
      <c r="AK89" s="7"/>
      <c r="AL89" s="7"/>
      <c r="AM89" s="7"/>
      <c r="AN89" s="7"/>
      <c r="AO89" s="7"/>
      <c r="AP89" s="7"/>
      <c r="AQ89" s="7"/>
      <c r="AR89" s="7"/>
      <c r="AS89" s="7"/>
      <c r="AT89" s="7"/>
      <c r="AU89" s="7"/>
      <c r="AV89" s="7"/>
      <c r="AW89" s="7"/>
      <c r="AX89" s="7"/>
      <c r="AY89" s="7"/>
      <c r="AZ89" s="7"/>
      <c r="BA89" s="7"/>
      <c r="BB89" s="7"/>
      <c r="BC89" s="7"/>
      <c r="BD89" s="7"/>
      <c r="BE89" s="7"/>
      <c r="BF89" s="7"/>
      <c r="BG89" s="7"/>
      <c r="BH89" s="7"/>
      <c r="BI89" s="7"/>
      <c r="BJ89" s="7"/>
      <c r="BK89" s="7"/>
      <c r="BL89" s="7"/>
      <c r="BM89" s="7"/>
      <c r="BN89" s="7"/>
    </row>
    <row r="90" spans="1:66" s="30" customFormat="1" ht="58.5" customHeight="1">
      <c r="A90" s="58" t="s">
        <v>51</v>
      </c>
      <c r="B90" s="61" t="s">
        <v>52</v>
      </c>
      <c r="C90" s="64" t="s">
        <v>26</v>
      </c>
      <c r="D90" s="64" t="s">
        <v>166</v>
      </c>
      <c r="E90" s="66" t="s">
        <v>95</v>
      </c>
      <c r="F90" s="19" t="s">
        <v>21</v>
      </c>
      <c r="G90" s="31">
        <f t="shared" ref="G90:N90" si="31">G91+G92+G93+G94</f>
        <v>29025996.849999998</v>
      </c>
      <c r="H90" s="31">
        <f t="shared" si="31"/>
        <v>3837429.08</v>
      </c>
      <c r="I90" s="31">
        <f t="shared" si="31"/>
        <v>4882344.8</v>
      </c>
      <c r="J90" s="31">
        <f t="shared" si="31"/>
        <v>3761654.36</v>
      </c>
      <c r="K90" s="31">
        <f t="shared" si="31"/>
        <v>3383375.34</v>
      </c>
      <c r="L90" s="31">
        <f t="shared" si="31"/>
        <v>4018189.83</v>
      </c>
      <c r="M90" s="31">
        <f>M91+M92+M93+M94</f>
        <v>4345582.78</v>
      </c>
      <c r="N90" s="31">
        <f t="shared" si="31"/>
        <v>4797420.66</v>
      </c>
      <c r="O90" s="10" t="s">
        <v>14</v>
      </c>
      <c r="P90" s="10" t="s">
        <v>14</v>
      </c>
      <c r="Q90" s="14" t="s">
        <v>14</v>
      </c>
      <c r="R90" s="10" t="s">
        <v>14</v>
      </c>
      <c r="S90" s="10" t="s">
        <v>14</v>
      </c>
      <c r="T90" s="10" t="s">
        <v>14</v>
      </c>
      <c r="U90" s="10" t="s">
        <v>14</v>
      </c>
      <c r="V90" s="10" t="s">
        <v>14</v>
      </c>
      <c r="W90" s="10" t="s">
        <v>14</v>
      </c>
      <c r="X90" s="10" t="s">
        <v>14</v>
      </c>
      <c r="Y90" s="7"/>
      <c r="Z90" s="7"/>
      <c r="AA90" s="7"/>
      <c r="AB90" s="7"/>
      <c r="AC90" s="7"/>
      <c r="AD90" s="7"/>
      <c r="AE90" s="7"/>
      <c r="AF90" s="7"/>
      <c r="AG90" s="7"/>
      <c r="AH90" s="7"/>
      <c r="AI90" s="7"/>
      <c r="AJ90" s="7"/>
      <c r="AK90" s="7"/>
      <c r="AL90" s="7"/>
      <c r="AM90" s="7"/>
      <c r="AN90" s="7"/>
      <c r="AO90" s="7"/>
      <c r="AP90" s="7"/>
      <c r="AQ90" s="7"/>
      <c r="AR90" s="7"/>
      <c r="AS90" s="7"/>
      <c r="AT90" s="7"/>
      <c r="AU90" s="7"/>
      <c r="AV90" s="7"/>
      <c r="AW90" s="7"/>
      <c r="AX90" s="7"/>
      <c r="AY90" s="7"/>
      <c r="AZ90" s="7"/>
      <c r="BA90" s="7"/>
      <c r="BB90" s="7"/>
      <c r="BC90" s="7"/>
      <c r="BD90" s="7"/>
      <c r="BE90" s="7"/>
      <c r="BF90" s="7"/>
      <c r="BG90" s="7"/>
      <c r="BH90" s="7"/>
      <c r="BI90" s="7"/>
      <c r="BJ90" s="7"/>
      <c r="BK90" s="7"/>
      <c r="BL90" s="7"/>
      <c r="BM90" s="7"/>
      <c r="BN90" s="7"/>
    </row>
    <row r="91" spans="1:66" s="30" customFormat="1" ht="32.25" customHeight="1">
      <c r="A91" s="59"/>
      <c r="B91" s="62"/>
      <c r="C91" s="64"/>
      <c r="D91" s="64"/>
      <c r="E91" s="67"/>
      <c r="F91" s="19" t="s">
        <v>31</v>
      </c>
      <c r="G91" s="31">
        <f>H91+I91+J91+K91+L91+N91+M91</f>
        <v>29025996.849999998</v>
      </c>
      <c r="H91" s="31">
        <f t="shared" ref="H91:N91" si="32">H96</f>
        <v>3837429.08</v>
      </c>
      <c r="I91" s="31">
        <f t="shared" si="32"/>
        <v>4882344.8</v>
      </c>
      <c r="J91" s="31">
        <f>J96+J101</f>
        <v>3761654.36</v>
      </c>
      <c r="K91" s="31">
        <f t="shared" si="32"/>
        <v>3383375.34</v>
      </c>
      <c r="L91" s="31">
        <f>L96+L101</f>
        <v>4018189.83</v>
      </c>
      <c r="M91" s="31">
        <f>M96</f>
        <v>4345582.78</v>
      </c>
      <c r="N91" s="31">
        <f t="shared" si="32"/>
        <v>4797420.66</v>
      </c>
      <c r="O91" s="10" t="s">
        <v>14</v>
      </c>
      <c r="P91" s="10" t="s">
        <v>14</v>
      </c>
      <c r="Q91" s="14" t="s">
        <v>14</v>
      </c>
      <c r="R91" s="10" t="s">
        <v>14</v>
      </c>
      <c r="S91" s="10" t="s">
        <v>14</v>
      </c>
      <c r="T91" s="10" t="s">
        <v>14</v>
      </c>
      <c r="U91" s="10" t="s">
        <v>14</v>
      </c>
      <c r="V91" s="10" t="s">
        <v>14</v>
      </c>
      <c r="W91" s="10" t="s">
        <v>14</v>
      </c>
      <c r="X91" s="10" t="s">
        <v>14</v>
      </c>
      <c r="Y91" s="7"/>
      <c r="Z91" s="7"/>
      <c r="AA91" s="7"/>
      <c r="AB91" s="7"/>
      <c r="AC91" s="7"/>
      <c r="AD91" s="7"/>
      <c r="AE91" s="7"/>
      <c r="AF91" s="7"/>
      <c r="AG91" s="7"/>
      <c r="AH91" s="7"/>
      <c r="AI91" s="7"/>
      <c r="AJ91" s="7"/>
      <c r="AK91" s="7"/>
      <c r="AL91" s="7"/>
      <c r="AM91" s="7"/>
      <c r="AN91" s="7"/>
      <c r="AO91" s="7"/>
      <c r="AP91" s="7"/>
      <c r="AQ91" s="7"/>
      <c r="AR91" s="7"/>
      <c r="AS91" s="7"/>
      <c r="AT91" s="7"/>
      <c r="AU91" s="7"/>
      <c r="AV91" s="7"/>
      <c r="AW91" s="7"/>
      <c r="AX91" s="7"/>
      <c r="AY91" s="7"/>
      <c r="AZ91" s="7"/>
      <c r="BA91" s="7"/>
      <c r="BB91" s="7"/>
      <c r="BC91" s="7"/>
      <c r="BD91" s="7"/>
      <c r="BE91" s="7"/>
      <c r="BF91" s="7"/>
      <c r="BG91" s="7"/>
      <c r="BH91" s="7"/>
      <c r="BI91" s="7"/>
      <c r="BJ91" s="7"/>
      <c r="BK91" s="7"/>
      <c r="BL91" s="7"/>
      <c r="BM91" s="7"/>
      <c r="BN91" s="7"/>
    </row>
    <row r="92" spans="1:66" s="30" customFormat="1" ht="21.6" customHeight="1">
      <c r="A92" s="59"/>
      <c r="B92" s="62"/>
      <c r="C92" s="64"/>
      <c r="D92" s="64"/>
      <c r="E92" s="67"/>
      <c r="F92" s="19" t="s">
        <v>72</v>
      </c>
      <c r="G92" s="31">
        <f>H92+I92+J92+K92+L92+N92+M92</f>
        <v>0</v>
      </c>
      <c r="H92" s="31">
        <f t="shared" ref="H92:N92" si="33">H97</f>
        <v>0</v>
      </c>
      <c r="I92" s="31">
        <f t="shared" si="33"/>
        <v>0</v>
      </c>
      <c r="J92" s="31">
        <f t="shared" si="33"/>
        <v>0</v>
      </c>
      <c r="K92" s="31">
        <f t="shared" si="33"/>
        <v>0</v>
      </c>
      <c r="L92" s="31">
        <f>L97+L102</f>
        <v>0</v>
      </c>
      <c r="M92" s="31">
        <f>M97</f>
        <v>0</v>
      </c>
      <c r="N92" s="31">
        <f t="shared" si="33"/>
        <v>0</v>
      </c>
      <c r="O92" s="10" t="s">
        <v>14</v>
      </c>
      <c r="P92" s="10" t="s">
        <v>14</v>
      </c>
      <c r="Q92" s="14" t="s">
        <v>14</v>
      </c>
      <c r="R92" s="10" t="s">
        <v>14</v>
      </c>
      <c r="S92" s="10" t="s">
        <v>14</v>
      </c>
      <c r="T92" s="10" t="s">
        <v>14</v>
      </c>
      <c r="U92" s="10" t="s">
        <v>14</v>
      </c>
      <c r="V92" s="10" t="s">
        <v>14</v>
      </c>
      <c r="W92" s="10" t="s">
        <v>14</v>
      </c>
      <c r="X92" s="10" t="s">
        <v>14</v>
      </c>
      <c r="Y92" s="7"/>
      <c r="Z92" s="7"/>
      <c r="AA92" s="7"/>
      <c r="AB92" s="7"/>
      <c r="AC92" s="7"/>
      <c r="AD92" s="7"/>
      <c r="AE92" s="7"/>
      <c r="AF92" s="7"/>
      <c r="AG92" s="7"/>
      <c r="AH92" s="7"/>
      <c r="AI92" s="7"/>
      <c r="AJ92" s="7"/>
      <c r="AK92" s="7"/>
      <c r="AL92" s="7"/>
      <c r="AM92" s="7"/>
      <c r="AN92" s="7"/>
      <c r="AO92" s="7"/>
      <c r="AP92" s="7"/>
      <c r="AQ92" s="7"/>
      <c r="AR92" s="7"/>
      <c r="AS92" s="7"/>
      <c r="AT92" s="7"/>
      <c r="AU92" s="7"/>
      <c r="AV92" s="7"/>
      <c r="AW92" s="7"/>
      <c r="AX92" s="7"/>
      <c r="AY92" s="7"/>
      <c r="AZ92" s="7"/>
      <c r="BA92" s="7"/>
      <c r="BB92" s="7"/>
      <c r="BC92" s="7"/>
      <c r="BD92" s="7"/>
      <c r="BE92" s="7"/>
      <c r="BF92" s="7"/>
      <c r="BG92" s="7"/>
      <c r="BH92" s="7"/>
      <c r="BI92" s="7"/>
      <c r="BJ92" s="7"/>
      <c r="BK92" s="7"/>
      <c r="BL92" s="7"/>
      <c r="BM92" s="7"/>
      <c r="BN92" s="7"/>
    </row>
    <row r="93" spans="1:66" s="30" customFormat="1" ht="21.6" customHeight="1">
      <c r="A93" s="59"/>
      <c r="B93" s="62"/>
      <c r="C93" s="64"/>
      <c r="D93" s="64"/>
      <c r="E93" s="67"/>
      <c r="F93" s="19" t="s">
        <v>32</v>
      </c>
      <c r="G93" s="31">
        <f>H93+I93+J93+K93+L93+N93+M93</f>
        <v>0</v>
      </c>
      <c r="H93" s="31">
        <f t="shared" ref="H93:N93" si="34">H98</f>
        <v>0</v>
      </c>
      <c r="I93" s="31">
        <f t="shared" si="34"/>
        <v>0</v>
      </c>
      <c r="J93" s="31">
        <f t="shared" si="34"/>
        <v>0</v>
      </c>
      <c r="K93" s="31">
        <f t="shared" si="34"/>
        <v>0</v>
      </c>
      <c r="L93" s="31">
        <f t="shared" si="34"/>
        <v>0</v>
      </c>
      <c r="M93" s="31">
        <f>M98</f>
        <v>0</v>
      </c>
      <c r="N93" s="31">
        <f t="shared" si="34"/>
        <v>0</v>
      </c>
      <c r="O93" s="10" t="s">
        <v>14</v>
      </c>
      <c r="P93" s="10" t="s">
        <v>14</v>
      </c>
      <c r="Q93" s="14" t="s">
        <v>14</v>
      </c>
      <c r="R93" s="10" t="s">
        <v>14</v>
      </c>
      <c r="S93" s="10" t="s">
        <v>14</v>
      </c>
      <c r="T93" s="10" t="s">
        <v>14</v>
      </c>
      <c r="U93" s="10" t="s">
        <v>14</v>
      </c>
      <c r="V93" s="10" t="s">
        <v>14</v>
      </c>
      <c r="W93" s="10" t="s">
        <v>14</v>
      </c>
      <c r="X93" s="10" t="s">
        <v>14</v>
      </c>
      <c r="Y93" s="7"/>
      <c r="Z93" s="7"/>
      <c r="AA93" s="7"/>
      <c r="AB93" s="7"/>
      <c r="AC93" s="7"/>
      <c r="AD93" s="7"/>
      <c r="AE93" s="7"/>
      <c r="AF93" s="7"/>
      <c r="AG93" s="7"/>
      <c r="AH93" s="7"/>
      <c r="AI93" s="7"/>
      <c r="AJ93" s="7"/>
      <c r="AK93" s="7"/>
      <c r="AL93" s="7"/>
      <c r="AM93" s="7"/>
      <c r="AN93" s="7"/>
      <c r="AO93" s="7"/>
      <c r="AP93" s="7"/>
      <c r="AQ93" s="7"/>
      <c r="AR93" s="7"/>
      <c r="AS93" s="7"/>
      <c r="AT93" s="7"/>
      <c r="AU93" s="7"/>
      <c r="AV93" s="7"/>
      <c r="AW93" s="7"/>
      <c r="AX93" s="7"/>
      <c r="AY93" s="7"/>
      <c r="AZ93" s="7"/>
      <c r="BA93" s="7"/>
      <c r="BB93" s="7"/>
      <c r="BC93" s="7"/>
      <c r="BD93" s="7"/>
      <c r="BE93" s="7"/>
      <c r="BF93" s="7"/>
      <c r="BG93" s="7"/>
      <c r="BH93" s="7"/>
      <c r="BI93" s="7"/>
      <c r="BJ93" s="7"/>
      <c r="BK93" s="7"/>
      <c r="BL93" s="7"/>
      <c r="BM93" s="7"/>
      <c r="BN93" s="7"/>
    </row>
    <row r="94" spans="1:66" s="30" customFormat="1" ht="21.6" customHeight="1">
      <c r="A94" s="60"/>
      <c r="B94" s="63"/>
      <c r="C94" s="65"/>
      <c r="D94" s="65"/>
      <c r="E94" s="68"/>
      <c r="F94" s="35" t="s">
        <v>33</v>
      </c>
      <c r="G94" s="31">
        <f>H94+I94+J94+K94+L94+N94+M94</f>
        <v>0</v>
      </c>
      <c r="H94" s="31">
        <f t="shared" ref="H94:N94" si="35">H99</f>
        <v>0</v>
      </c>
      <c r="I94" s="31">
        <f t="shared" si="35"/>
        <v>0</v>
      </c>
      <c r="J94" s="31">
        <f t="shared" si="35"/>
        <v>0</v>
      </c>
      <c r="K94" s="31">
        <f t="shared" si="35"/>
        <v>0</v>
      </c>
      <c r="L94" s="31">
        <f t="shared" si="35"/>
        <v>0</v>
      </c>
      <c r="M94" s="31">
        <f>M99</f>
        <v>0</v>
      </c>
      <c r="N94" s="31">
        <f t="shared" si="35"/>
        <v>0</v>
      </c>
      <c r="O94" s="10" t="s">
        <v>14</v>
      </c>
      <c r="P94" s="10" t="s">
        <v>14</v>
      </c>
      <c r="Q94" s="14" t="s">
        <v>14</v>
      </c>
      <c r="R94" s="10" t="s">
        <v>14</v>
      </c>
      <c r="S94" s="10" t="s">
        <v>14</v>
      </c>
      <c r="T94" s="10" t="s">
        <v>14</v>
      </c>
      <c r="U94" s="10" t="s">
        <v>14</v>
      </c>
      <c r="V94" s="10" t="s">
        <v>14</v>
      </c>
      <c r="W94" s="10" t="s">
        <v>14</v>
      </c>
      <c r="X94" s="10" t="s">
        <v>14</v>
      </c>
      <c r="Y94" s="7"/>
      <c r="Z94" s="7"/>
      <c r="AA94" s="7"/>
      <c r="AB94" s="7"/>
      <c r="AC94" s="7"/>
      <c r="AD94" s="7"/>
      <c r="AE94" s="7"/>
      <c r="AF94" s="7"/>
      <c r="AG94" s="7"/>
      <c r="AH94" s="7"/>
      <c r="AI94" s="7"/>
      <c r="AJ94" s="7"/>
      <c r="AK94" s="7"/>
      <c r="AL94" s="7"/>
      <c r="AM94" s="7"/>
      <c r="AN94" s="7"/>
      <c r="AO94" s="7"/>
      <c r="AP94" s="7"/>
      <c r="AQ94" s="7"/>
      <c r="AR94" s="7"/>
      <c r="AS94" s="7"/>
      <c r="AT94" s="7"/>
      <c r="AU94" s="7"/>
      <c r="AV94" s="7"/>
      <c r="AW94" s="7"/>
      <c r="AX94" s="7"/>
      <c r="AY94" s="7"/>
      <c r="AZ94" s="7"/>
      <c r="BA94" s="7"/>
      <c r="BB94" s="7"/>
      <c r="BC94" s="7"/>
      <c r="BD94" s="7"/>
      <c r="BE94" s="7"/>
      <c r="BF94" s="7"/>
      <c r="BG94" s="7"/>
      <c r="BH94" s="7"/>
      <c r="BI94" s="7"/>
      <c r="BJ94" s="7"/>
      <c r="BK94" s="7"/>
      <c r="BL94" s="7"/>
      <c r="BM94" s="7"/>
      <c r="BN94" s="7"/>
    </row>
    <row r="95" spans="1:66" s="30" customFormat="1" ht="93" customHeight="1">
      <c r="A95" s="58" t="s">
        <v>53</v>
      </c>
      <c r="B95" s="61" t="s">
        <v>54</v>
      </c>
      <c r="C95" s="64" t="s">
        <v>26</v>
      </c>
      <c r="D95" s="64" t="s">
        <v>166</v>
      </c>
      <c r="E95" s="66" t="s">
        <v>95</v>
      </c>
      <c r="F95" s="19" t="s">
        <v>21</v>
      </c>
      <c r="G95" s="31">
        <f t="shared" ref="G95:N95" si="36">G96+G97+G98+G99</f>
        <v>29025996.849999998</v>
      </c>
      <c r="H95" s="31">
        <f t="shared" si="36"/>
        <v>3837429.08</v>
      </c>
      <c r="I95" s="31">
        <f t="shared" si="36"/>
        <v>4882344.8</v>
      </c>
      <c r="J95" s="31">
        <f t="shared" si="36"/>
        <v>3761654.36</v>
      </c>
      <c r="K95" s="31">
        <f t="shared" si="36"/>
        <v>3383375.34</v>
      </c>
      <c r="L95" s="31">
        <f t="shared" si="36"/>
        <v>4018189.83</v>
      </c>
      <c r="M95" s="31">
        <f>M96+M97+M98+M99</f>
        <v>4345582.78</v>
      </c>
      <c r="N95" s="31">
        <f t="shared" si="36"/>
        <v>4797420.66</v>
      </c>
      <c r="O95" s="32" t="s">
        <v>86</v>
      </c>
      <c r="P95" s="34" t="s">
        <v>10</v>
      </c>
      <c r="Q95" s="38">
        <f>X95</f>
        <v>4</v>
      </c>
      <c r="R95" s="34">
        <v>1</v>
      </c>
      <c r="S95" s="34">
        <v>1</v>
      </c>
      <c r="T95" s="34">
        <v>2</v>
      </c>
      <c r="U95" s="34">
        <v>2</v>
      </c>
      <c r="V95" s="34">
        <v>3</v>
      </c>
      <c r="W95" s="34">
        <v>4</v>
      </c>
      <c r="X95" s="34">
        <v>4</v>
      </c>
      <c r="Y95" s="7"/>
      <c r="Z95" s="7"/>
      <c r="AA95" s="7"/>
      <c r="AB95" s="7"/>
      <c r="AC95" s="7"/>
      <c r="AD95" s="7"/>
      <c r="AE95" s="7"/>
      <c r="AF95" s="7"/>
      <c r="AG95" s="7"/>
      <c r="AH95" s="7"/>
      <c r="AI95" s="7"/>
      <c r="AJ95" s="7"/>
      <c r="AK95" s="7"/>
      <c r="AL95" s="7"/>
      <c r="AM95" s="7"/>
      <c r="AN95" s="7"/>
      <c r="AO95" s="7"/>
      <c r="AP95" s="7"/>
      <c r="AQ95" s="7"/>
      <c r="AR95" s="7"/>
      <c r="AS95" s="7"/>
      <c r="AT95" s="7"/>
      <c r="AU95" s="7"/>
      <c r="AV95" s="7"/>
      <c r="AW95" s="7"/>
      <c r="AX95" s="7"/>
      <c r="AY95" s="7"/>
      <c r="AZ95" s="7"/>
      <c r="BA95" s="7"/>
      <c r="BB95" s="7"/>
      <c r="BC95" s="7"/>
      <c r="BD95" s="7"/>
      <c r="BE95" s="7"/>
      <c r="BF95" s="7"/>
      <c r="BG95" s="7"/>
      <c r="BH95" s="7"/>
      <c r="BI95" s="7"/>
      <c r="BJ95" s="7"/>
      <c r="BK95" s="7"/>
      <c r="BL95" s="7"/>
      <c r="BM95" s="7"/>
      <c r="BN95" s="7"/>
    </row>
    <row r="96" spans="1:66" s="30" customFormat="1" ht="147.75" customHeight="1">
      <c r="A96" s="59"/>
      <c r="B96" s="62"/>
      <c r="C96" s="64"/>
      <c r="D96" s="64"/>
      <c r="E96" s="67"/>
      <c r="F96" s="19" t="s">
        <v>31</v>
      </c>
      <c r="G96" s="31">
        <f>H96+I96+J96+K96+L96+N96+M96</f>
        <v>29025996.849999998</v>
      </c>
      <c r="H96" s="31">
        <v>3837429.08</v>
      </c>
      <c r="I96" s="31">
        <v>4882344.8</v>
      </c>
      <c r="J96" s="31">
        <v>3761654.36</v>
      </c>
      <c r="K96" s="31">
        <v>3383375.34</v>
      </c>
      <c r="L96" s="31">
        <v>4018189.83</v>
      </c>
      <c r="M96" s="31">
        <v>4345582.78</v>
      </c>
      <c r="N96" s="31">
        <v>4797420.66</v>
      </c>
      <c r="O96" s="32" t="s">
        <v>122</v>
      </c>
      <c r="P96" s="34" t="s">
        <v>10</v>
      </c>
      <c r="Q96" s="38">
        <f>X96</f>
        <v>100</v>
      </c>
      <c r="R96" s="34">
        <v>100</v>
      </c>
      <c r="S96" s="34">
        <v>95</v>
      </c>
      <c r="T96" s="34">
        <v>100</v>
      </c>
      <c r="U96" s="34">
        <v>100</v>
      </c>
      <c r="V96" s="34">
        <v>100</v>
      </c>
      <c r="W96" s="34">
        <v>100</v>
      </c>
      <c r="X96" s="34">
        <v>100</v>
      </c>
      <c r="Y96" s="7"/>
      <c r="Z96" s="7"/>
      <c r="AA96" s="7"/>
      <c r="AB96" s="7"/>
      <c r="AC96" s="7"/>
      <c r="AD96" s="7"/>
      <c r="AE96" s="7"/>
      <c r="AF96" s="7"/>
      <c r="AG96" s="7"/>
      <c r="AH96" s="7"/>
      <c r="AI96" s="7"/>
      <c r="AJ96" s="7"/>
      <c r="AK96" s="7"/>
      <c r="AL96" s="7"/>
      <c r="AM96" s="7"/>
      <c r="AN96" s="7"/>
      <c r="AO96" s="7"/>
      <c r="AP96" s="7"/>
      <c r="AQ96" s="7"/>
      <c r="AR96" s="7"/>
      <c r="AS96" s="7"/>
      <c r="AT96" s="7"/>
      <c r="AU96" s="7"/>
      <c r="AV96" s="7"/>
      <c r="AW96" s="7"/>
      <c r="AX96" s="7"/>
      <c r="AY96" s="7"/>
      <c r="AZ96" s="7"/>
      <c r="BA96" s="7"/>
      <c r="BB96" s="7"/>
      <c r="BC96" s="7"/>
      <c r="BD96" s="7"/>
      <c r="BE96" s="7"/>
      <c r="BF96" s="7"/>
      <c r="BG96" s="7"/>
      <c r="BH96" s="7"/>
      <c r="BI96" s="7"/>
      <c r="BJ96" s="7"/>
      <c r="BK96" s="7"/>
      <c r="BL96" s="7"/>
      <c r="BM96" s="7"/>
      <c r="BN96" s="7"/>
    </row>
    <row r="97" spans="1:66" s="30" customFormat="1" ht="51">
      <c r="A97" s="59"/>
      <c r="B97" s="62"/>
      <c r="C97" s="64"/>
      <c r="D97" s="64"/>
      <c r="E97" s="67"/>
      <c r="F97" s="19" t="s">
        <v>72</v>
      </c>
      <c r="G97" s="31">
        <f>H97+I97+J97+K97+L97+N97+M97</f>
        <v>0</v>
      </c>
      <c r="H97" s="31">
        <v>0</v>
      </c>
      <c r="I97" s="31">
        <v>0</v>
      </c>
      <c r="J97" s="31">
        <v>0</v>
      </c>
      <c r="K97" s="31">
        <v>0</v>
      </c>
      <c r="L97" s="31">
        <v>0</v>
      </c>
      <c r="M97" s="31">
        <v>0</v>
      </c>
      <c r="N97" s="31">
        <v>0</v>
      </c>
      <c r="O97" s="32" t="s">
        <v>88</v>
      </c>
      <c r="P97" s="34" t="s">
        <v>87</v>
      </c>
      <c r="Q97" s="38">
        <f>X97</f>
        <v>25500</v>
      </c>
      <c r="R97" s="34">
        <v>25000</v>
      </c>
      <c r="S97" s="34">
        <v>25490</v>
      </c>
      <c r="T97" s="34">
        <v>25490</v>
      </c>
      <c r="U97" s="34">
        <v>25500</v>
      </c>
      <c r="V97" s="34">
        <v>25500</v>
      </c>
      <c r="W97" s="34">
        <v>25500</v>
      </c>
      <c r="X97" s="34">
        <v>25500</v>
      </c>
      <c r="Y97" s="7"/>
      <c r="Z97" s="7"/>
      <c r="AA97" s="7"/>
      <c r="AB97" s="7"/>
      <c r="AC97" s="7"/>
      <c r="AD97" s="7"/>
      <c r="AE97" s="7"/>
      <c r="AF97" s="7"/>
      <c r="AG97" s="7"/>
      <c r="AH97" s="7"/>
      <c r="AI97" s="7"/>
      <c r="AJ97" s="7"/>
      <c r="AK97" s="7"/>
      <c r="AL97" s="7"/>
      <c r="AM97" s="7"/>
      <c r="AN97" s="7"/>
      <c r="AO97" s="7"/>
      <c r="AP97" s="7"/>
      <c r="AQ97" s="7"/>
      <c r="AR97" s="7"/>
      <c r="AS97" s="7"/>
      <c r="AT97" s="7"/>
      <c r="AU97" s="7"/>
      <c r="AV97" s="7"/>
      <c r="AW97" s="7"/>
      <c r="AX97" s="7"/>
      <c r="AY97" s="7"/>
      <c r="AZ97" s="7"/>
      <c r="BA97" s="7"/>
      <c r="BB97" s="7"/>
      <c r="BC97" s="7"/>
      <c r="BD97" s="7"/>
      <c r="BE97" s="7"/>
      <c r="BF97" s="7"/>
      <c r="BG97" s="7"/>
      <c r="BH97" s="7"/>
      <c r="BI97" s="7"/>
      <c r="BJ97" s="7"/>
      <c r="BK97" s="7"/>
      <c r="BL97" s="7"/>
      <c r="BM97" s="7"/>
      <c r="BN97" s="7"/>
    </row>
    <row r="98" spans="1:66" s="30" customFormat="1" ht="34.5" customHeight="1">
      <c r="A98" s="59"/>
      <c r="B98" s="62"/>
      <c r="C98" s="64"/>
      <c r="D98" s="64"/>
      <c r="E98" s="67"/>
      <c r="F98" s="19" t="s">
        <v>32</v>
      </c>
      <c r="G98" s="31">
        <f>H98+I98+J98+K98+L98+N98+M98</f>
        <v>0</v>
      </c>
      <c r="H98" s="31">
        <v>0</v>
      </c>
      <c r="I98" s="31">
        <v>0</v>
      </c>
      <c r="J98" s="31">
        <v>0</v>
      </c>
      <c r="K98" s="31">
        <v>0</v>
      </c>
      <c r="L98" s="31">
        <v>0</v>
      </c>
      <c r="M98" s="31">
        <v>0</v>
      </c>
      <c r="N98" s="31">
        <v>0</v>
      </c>
      <c r="O98" s="96" t="s">
        <v>76</v>
      </c>
      <c r="P98" s="75" t="s">
        <v>10</v>
      </c>
      <c r="Q98" s="157">
        <f>X98</f>
        <v>100</v>
      </c>
      <c r="R98" s="74">
        <v>100</v>
      </c>
      <c r="S98" s="74">
        <v>100</v>
      </c>
      <c r="T98" s="74">
        <v>100</v>
      </c>
      <c r="U98" s="74">
        <v>100</v>
      </c>
      <c r="V98" s="74">
        <v>100</v>
      </c>
      <c r="W98" s="74">
        <v>100</v>
      </c>
      <c r="X98" s="74">
        <v>100</v>
      </c>
      <c r="Y98" s="7"/>
      <c r="Z98" s="7"/>
      <c r="AA98" s="7"/>
      <c r="AB98" s="7"/>
      <c r="AC98" s="7"/>
      <c r="AD98" s="7"/>
      <c r="AE98" s="7"/>
      <c r="AF98" s="7"/>
      <c r="AG98" s="7"/>
      <c r="AH98" s="7"/>
      <c r="AI98" s="7"/>
      <c r="AJ98" s="7"/>
      <c r="AK98" s="7"/>
      <c r="AL98" s="7"/>
      <c r="AM98" s="7"/>
      <c r="AN98" s="7"/>
      <c r="AO98" s="7"/>
      <c r="AP98" s="7"/>
      <c r="AQ98" s="7"/>
      <c r="AR98" s="7"/>
      <c r="AS98" s="7"/>
      <c r="AT98" s="7"/>
      <c r="AU98" s="7"/>
      <c r="AV98" s="7"/>
      <c r="AW98" s="7"/>
      <c r="AX98" s="7"/>
      <c r="AY98" s="7"/>
      <c r="AZ98" s="7"/>
      <c r="BA98" s="7"/>
      <c r="BB98" s="7"/>
      <c r="BC98" s="7"/>
      <c r="BD98" s="7"/>
      <c r="BE98" s="7"/>
      <c r="BF98" s="7"/>
      <c r="BG98" s="7"/>
      <c r="BH98" s="7"/>
      <c r="BI98" s="7"/>
      <c r="BJ98" s="7"/>
      <c r="BK98" s="7"/>
      <c r="BL98" s="7"/>
      <c r="BM98" s="7"/>
      <c r="BN98" s="7"/>
    </row>
    <row r="99" spans="1:66" s="30" customFormat="1" ht="33.75" customHeight="1">
      <c r="A99" s="60"/>
      <c r="B99" s="63"/>
      <c r="C99" s="65"/>
      <c r="D99" s="65"/>
      <c r="E99" s="68"/>
      <c r="F99" s="35" t="s">
        <v>33</v>
      </c>
      <c r="G99" s="31">
        <f>H99+I99+J99+K99+L99+N99+M99</f>
        <v>0</v>
      </c>
      <c r="H99" s="31">
        <v>0</v>
      </c>
      <c r="I99" s="31">
        <v>0</v>
      </c>
      <c r="J99" s="31">
        <v>0</v>
      </c>
      <c r="K99" s="31">
        <v>0</v>
      </c>
      <c r="L99" s="31">
        <v>0</v>
      </c>
      <c r="M99" s="31">
        <v>0</v>
      </c>
      <c r="N99" s="31">
        <v>0</v>
      </c>
      <c r="O99" s="98"/>
      <c r="P99" s="77"/>
      <c r="Q99" s="158"/>
      <c r="R99" s="74"/>
      <c r="S99" s="74"/>
      <c r="T99" s="74"/>
      <c r="U99" s="74"/>
      <c r="V99" s="74"/>
      <c r="W99" s="74"/>
      <c r="X99" s="74"/>
      <c r="Y99" s="7"/>
      <c r="Z99" s="7"/>
      <c r="AA99" s="7"/>
      <c r="AB99" s="7"/>
      <c r="AC99" s="7"/>
      <c r="AD99" s="7"/>
      <c r="AE99" s="7"/>
      <c r="AF99" s="7"/>
      <c r="AG99" s="7"/>
      <c r="AH99" s="7"/>
      <c r="AI99" s="7"/>
      <c r="AJ99" s="7"/>
      <c r="AK99" s="7"/>
      <c r="AL99" s="7"/>
      <c r="AM99" s="7"/>
      <c r="AN99" s="7"/>
      <c r="AO99" s="7"/>
      <c r="AP99" s="7"/>
      <c r="AQ99" s="7"/>
      <c r="AR99" s="7"/>
      <c r="AS99" s="7"/>
      <c r="AT99" s="7"/>
      <c r="AU99" s="7"/>
      <c r="AV99" s="7"/>
      <c r="AW99" s="7"/>
      <c r="AX99" s="7"/>
      <c r="AY99" s="7"/>
      <c r="AZ99" s="7"/>
      <c r="BA99" s="7"/>
      <c r="BB99" s="7"/>
      <c r="BC99" s="7"/>
      <c r="BD99" s="7"/>
      <c r="BE99" s="7"/>
      <c r="BF99" s="7"/>
      <c r="BG99" s="7"/>
      <c r="BH99" s="7"/>
      <c r="BI99" s="7"/>
      <c r="BJ99" s="7"/>
      <c r="BK99" s="7"/>
      <c r="BL99" s="7"/>
      <c r="BM99" s="7"/>
      <c r="BN99" s="7"/>
    </row>
    <row r="100" spans="1:66" s="30" customFormat="1" ht="21" customHeight="1">
      <c r="A100" s="58" t="s">
        <v>143</v>
      </c>
      <c r="B100" s="61" t="s">
        <v>144</v>
      </c>
      <c r="C100" s="64" t="s">
        <v>145</v>
      </c>
      <c r="D100" s="64" t="s">
        <v>166</v>
      </c>
      <c r="E100" s="66" t="s">
        <v>95</v>
      </c>
      <c r="F100" s="19" t="s">
        <v>21</v>
      </c>
      <c r="G100" s="31">
        <f t="shared" ref="G100:N100" si="37">G101+G102+G103+G104</f>
        <v>0</v>
      </c>
      <c r="H100" s="31">
        <f t="shared" si="37"/>
        <v>0</v>
      </c>
      <c r="I100" s="31">
        <f t="shared" si="37"/>
        <v>0</v>
      </c>
      <c r="J100" s="31">
        <f t="shared" si="37"/>
        <v>0</v>
      </c>
      <c r="K100" s="31">
        <f t="shared" si="37"/>
        <v>0</v>
      </c>
      <c r="L100" s="31">
        <f t="shared" si="37"/>
        <v>0</v>
      </c>
      <c r="M100" s="31">
        <f>M101+M102+M103+M104</f>
        <v>0</v>
      </c>
      <c r="N100" s="31">
        <f t="shared" si="37"/>
        <v>0</v>
      </c>
      <c r="O100" s="69" t="s">
        <v>146</v>
      </c>
      <c r="P100" s="55" t="s">
        <v>11</v>
      </c>
      <c r="Q100" s="55">
        <f>V100</f>
        <v>0</v>
      </c>
      <c r="R100" s="55">
        <v>0</v>
      </c>
      <c r="S100" s="55">
        <v>0</v>
      </c>
      <c r="T100" s="55">
        <v>10</v>
      </c>
      <c r="U100" s="55">
        <v>0</v>
      </c>
      <c r="V100" s="55">
        <v>0</v>
      </c>
      <c r="W100" s="55">
        <v>0</v>
      </c>
      <c r="X100" s="55">
        <v>0</v>
      </c>
      <c r="Y100" s="7"/>
      <c r="Z100" s="7"/>
      <c r="AA100" s="7"/>
      <c r="AB100" s="7"/>
      <c r="AC100" s="7"/>
      <c r="AD100" s="7"/>
      <c r="AE100" s="7"/>
      <c r="AF100" s="7"/>
      <c r="AG100" s="7"/>
      <c r="AH100" s="7"/>
      <c r="AI100" s="7"/>
      <c r="AJ100" s="7"/>
      <c r="AK100" s="7"/>
      <c r="AL100" s="7"/>
      <c r="AM100" s="7"/>
      <c r="AN100" s="7"/>
      <c r="AO100" s="7"/>
      <c r="AP100" s="7"/>
      <c r="AQ100" s="7"/>
      <c r="AR100" s="7"/>
      <c r="AS100" s="7"/>
      <c r="AT100" s="7"/>
      <c r="AU100" s="7"/>
      <c r="AV100" s="7"/>
      <c r="AW100" s="7"/>
      <c r="AX100" s="7"/>
      <c r="AY100" s="7"/>
      <c r="AZ100" s="7"/>
      <c r="BA100" s="7"/>
      <c r="BB100" s="7"/>
      <c r="BC100" s="7"/>
      <c r="BD100" s="7"/>
      <c r="BE100" s="7"/>
      <c r="BF100" s="7"/>
      <c r="BG100" s="7"/>
      <c r="BH100" s="7"/>
      <c r="BI100" s="7"/>
      <c r="BJ100" s="7"/>
      <c r="BK100" s="7"/>
      <c r="BL100" s="7"/>
      <c r="BM100" s="7"/>
      <c r="BN100" s="7"/>
    </row>
    <row r="101" spans="1:66" s="30" customFormat="1">
      <c r="A101" s="59"/>
      <c r="B101" s="62"/>
      <c r="C101" s="64"/>
      <c r="D101" s="64"/>
      <c r="E101" s="67"/>
      <c r="F101" s="19" t="s">
        <v>31</v>
      </c>
      <c r="G101" s="31">
        <f>H101+I101+J101+K101+L101+N101+M101</f>
        <v>0</v>
      </c>
      <c r="H101" s="31">
        <v>0</v>
      </c>
      <c r="I101" s="31">
        <v>0</v>
      </c>
      <c r="J101" s="31">
        <v>0</v>
      </c>
      <c r="K101" s="31">
        <v>0</v>
      </c>
      <c r="L101" s="31">
        <v>0</v>
      </c>
      <c r="M101" s="31">
        <v>0</v>
      </c>
      <c r="N101" s="31">
        <v>0</v>
      </c>
      <c r="O101" s="70"/>
      <c r="P101" s="56"/>
      <c r="Q101" s="56"/>
      <c r="R101" s="56"/>
      <c r="S101" s="56"/>
      <c r="T101" s="56"/>
      <c r="U101" s="56"/>
      <c r="V101" s="56"/>
      <c r="W101" s="56"/>
      <c r="X101" s="56"/>
      <c r="Y101" s="7"/>
      <c r="Z101" s="7"/>
      <c r="AA101" s="7"/>
      <c r="AB101" s="7"/>
      <c r="AC101" s="7"/>
      <c r="AD101" s="7"/>
      <c r="AE101" s="7"/>
      <c r="AF101" s="7"/>
      <c r="AG101" s="7"/>
      <c r="AH101" s="7"/>
      <c r="AI101" s="7"/>
      <c r="AJ101" s="7"/>
      <c r="AK101" s="7"/>
      <c r="AL101" s="7"/>
      <c r="AM101" s="7"/>
      <c r="AN101" s="7"/>
      <c r="AO101" s="7"/>
      <c r="AP101" s="7"/>
      <c r="AQ101" s="7"/>
      <c r="AR101" s="7"/>
      <c r="AS101" s="7"/>
      <c r="AT101" s="7"/>
      <c r="AU101" s="7"/>
      <c r="AV101" s="7"/>
      <c r="AW101" s="7"/>
      <c r="AX101" s="7"/>
      <c r="AY101" s="7"/>
      <c r="AZ101" s="7"/>
      <c r="BA101" s="7"/>
      <c r="BB101" s="7"/>
      <c r="BC101" s="7"/>
      <c r="BD101" s="7"/>
      <c r="BE101" s="7"/>
      <c r="BF101" s="7"/>
      <c r="BG101" s="7"/>
      <c r="BH101" s="7"/>
      <c r="BI101" s="7"/>
      <c r="BJ101" s="7"/>
      <c r="BK101" s="7"/>
      <c r="BL101" s="7"/>
      <c r="BM101" s="7"/>
      <c r="BN101" s="7"/>
    </row>
    <row r="102" spans="1:66" s="30" customFormat="1" ht="15" customHeight="1">
      <c r="A102" s="59"/>
      <c r="B102" s="62"/>
      <c r="C102" s="64"/>
      <c r="D102" s="64"/>
      <c r="E102" s="67"/>
      <c r="F102" s="19" t="s">
        <v>72</v>
      </c>
      <c r="G102" s="31">
        <f>H102+I102+J102+K102+L102+N102+M102</f>
        <v>0</v>
      </c>
      <c r="H102" s="31">
        <v>0</v>
      </c>
      <c r="I102" s="31">
        <v>0</v>
      </c>
      <c r="J102" s="31">
        <v>0</v>
      </c>
      <c r="K102" s="31">
        <v>0</v>
      </c>
      <c r="L102" s="31">
        <v>0</v>
      </c>
      <c r="M102" s="31">
        <v>0</v>
      </c>
      <c r="N102" s="31">
        <v>0</v>
      </c>
      <c r="O102" s="70"/>
      <c r="P102" s="56"/>
      <c r="Q102" s="56"/>
      <c r="R102" s="56"/>
      <c r="S102" s="56"/>
      <c r="T102" s="56"/>
      <c r="U102" s="56"/>
      <c r="V102" s="56"/>
      <c r="W102" s="56"/>
      <c r="X102" s="56"/>
      <c r="Y102" s="7"/>
      <c r="Z102" s="7"/>
      <c r="AA102" s="7"/>
      <c r="AB102" s="7"/>
      <c r="AC102" s="7"/>
      <c r="AD102" s="7"/>
      <c r="AE102" s="7"/>
      <c r="AF102" s="7"/>
      <c r="AG102" s="7"/>
      <c r="AH102" s="7"/>
      <c r="AI102" s="7"/>
      <c r="AJ102" s="7"/>
      <c r="AK102" s="7"/>
      <c r="AL102" s="7"/>
      <c r="AM102" s="7"/>
      <c r="AN102" s="7"/>
      <c r="AO102" s="7"/>
      <c r="AP102" s="7"/>
      <c r="AQ102" s="7"/>
      <c r="AR102" s="7"/>
      <c r="AS102" s="7"/>
      <c r="AT102" s="7"/>
      <c r="AU102" s="7"/>
      <c r="AV102" s="7"/>
      <c r="AW102" s="7"/>
      <c r="AX102" s="7"/>
      <c r="AY102" s="7"/>
      <c r="AZ102" s="7"/>
      <c r="BA102" s="7"/>
      <c r="BB102" s="7"/>
      <c r="BC102" s="7"/>
      <c r="BD102" s="7"/>
      <c r="BE102" s="7"/>
      <c r="BF102" s="7"/>
      <c r="BG102" s="7"/>
      <c r="BH102" s="7"/>
      <c r="BI102" s="7"/>
      <c r="BJ102" s="7"/>
      <c r="BK102" s="7"/>
      <c r="BL102" s="7"/>
      <c r="BM102" s="7"/>
      <c r="BN102" s="7"/>
    </row>
    <row r="103" spans="1:66" s="30" customFormat="1">
      <c r="A103" s="59"/>
      <c r="B103" s="62"/>
      <c r="C103" s="64"/>
      <c r="D103" s="64"/>
      <c r="E103" s="67"/>
      <c r="F103" s="19" t="s">
        <v>32</v>
      </c>
      <c r="G103" s="31">
        <f>H103+I103+J103+K103+L103+N103+M103</f>
        <v>0</v>
      </c>
      <c r="H103" s="31">
        <v>0</v>
      </c>
      <c r="I103" s="31">
        <v>0</v>
      </c>
      <c r="J103" s="31">
        <v>0</v>
      </c>
      <c r="K103" s="31">
        <v>0</v>
      </c>
      <c r="L103" s="31">
        <v>0</v>
      </c>
      <c r="M103" s="31">
        <v>0</v>
      </c>
      <c r="N103" s="31">
        <v>0</v>
      </c>
      <c r="O103" s="70"/>
      <c r="P103" s="56"/>
      <c r="Q103" s="56"/>
      <c r="R103" s="56"/>
      <c r="S103" s="56"/>
      <c r="T103" s="56"/>
      <c r="U103" s="56"/>
      <c r="V103" s="56"/>
      <c r="W103" s="56"/>
      <c r="X103" s="56"/>
      <c r="Y103" s="7"/>
      <c r="Z103" s="7"/>
      <c r="AA103" s="7"/>
      <c r="AB103" s="7"/>
      <c r="AC103" s="7"/>
      <c r="AD103" s="7"/>
      <c r="AE103" s="7"/>
      <c r="AF103" s="7"/>
      <c r="AG103" s="7"/>
      <c r="AH103" s="7"/>
      <c r="AI103" s="7"/>
      <c r="AJ103" s="7"/>
      <c r="AK103" s="7"/>
      <c r="AL103" s="7"/>
      <c r="AM103" s="7"/>
      <c r="AN103" s="7"/>
      <c r="AO103" s="7"/>
      <c r="AP103" s="7"/>
      <c r="AQ103" s="7"/>
      <c r="AR103" s="7"/>
      <c r="AS103" s="7"/>
      <c r="AT103" s="7"/>
      <c r="AU103" s="7"/>
      <c r="AV103" s="7"/>
      <c r="AW103" s="7"/>
      <c r="AX103" s="7"/>
      <c r="AY103" s="7"/>
      <c r="AZ103" s="7"/>
      <c r="BA103" s="7"/>
      <c r="BB103" s="7"/>
      <c r="BC103" s="7"/>
      <c r="BD103" s="7"/>
      <c r="BE103" s="7"/>
      <c r="BF103" s="7"/>
      <c r="BG103" s="7"/>
      <c r="BH103" s="7"/>
      <c r="BI103" s="7"/>
      <c r="BJ103" s="7"/>
      <c r="BK103" s="7"/>
      <c r="BL103" s="7"/>
      <c r="BM103" s="7"/>
      <c r="BN103" s="7"/>
    </row>
    <row r="104" spans="1:66" s="30" customFormat="1">
      <c r="A104" s="60"/>
      <c r="B104" s="63"/>
      <c r="C104" s="65"/>
      <c r="D104" s="65"/>
      <c r="E104" s="68"/>
      <c r="F104" s="35" t="s">
        <v>33</v>
      </c>
      <c r="G104" s="31">
        <f>H104+I104+J104+K104+L104+N104+M104</f>
        <v>0</v>
      </c>
      <c r="H104" s="31">
        <v>0</v>
      </c>
      <c r="I104" s="31">
        <v>0</v>
      </c>
      <c r="J104" s="31">
        <v>0</v>
      </c>
      <c r="K104" s="31">
        <v>0</v>
      </c>
      <c r="L104" s="31">
        <v>0</v>
      </c>
      <c r="M104" s="31">
        <v>0</v>
      </c>
      <c r="N104" s="31">
        <v>0</v>
      </c>
      <c r="O104" s="71"/>
      <c r="P104" s="57"/>
      <c r="Q104" s="57"/>
      <c r="R104" s="57"/>
      <c r="S104" s="57"/>
      <c r="T104" s="57"/>
      <c r="U104" s="57"/>
      <c r="V104" s="57"/>
      <c r="W104" s="57"/>
      <c r="X104" s="57"/>
      <c r="Y104" s="7"/>
      <c r="Z104" s="7"/>
      <c r="AA104" s="7"/>
      <c r="AB104" s="7"/>
      <c r="AC104" s="7"/>
      <c r="AD104" s="7"/>
      <c r="AE104" s="7"/>
      <c r="AF104" s="7"/>
      <c r="AG104" s="7"/>
      <c r="AH104" s="7"/>
      <c r="AI104" s="7"/>
      <c r="AJ104" s="7"/>
      <c r="AK104" s="7"/>
      <c r="AL104" s="7"/>
      <c r="AM104" s="7"/>
      <c r="AN104" s="7"/>
      <c r="AO104" s="7"/>
      <c r="AP104" s="7"/>
      <c r="AQ104" s="7"/>
      <c r="AR104" s="7"/>
      <c r="AS104" s="7"/>
      <c r="AT104" s="7"/>
      <c r="AU104" s="7"/>
      <c r="AV104" s="7"/>
      <c r="AW104" s="7"/>
      <c r="AX104" s="7"/>
      <c r="AY104" s="7"/>
      <c r="AZ104" s="7"/>
      <c r="BA104" s="7"/>
      <c r="BB104" s="7"/>
      <c r="BC104" s="7"/>
      <c r="BD104" s="7"/>
      <c r="BE104" s="7"/>
      <c r="BF104" s="7"/>
      <c r="BG104" s="7"/>
      <c r="BH104" s="7"/>
      <c r="BI104" s="7"/>
      <c r="BJ104" s="7"/>
      <c r="BK104" s="7"/>
      <c r="BL104" s="7"/>
      <c r="BM104" s="7"/>
      <c r="BN104" s="7"/>
    </row>
    <row r="105" spans="1:66" s="30" customFormat="1" ht="33.75" customHeight="1">
      <c r="A105" s="58" t="s">
        <v>55</v>
      </c>
      <c r="B105" s="103" t="s">
        <v>125</v>
      </c>
      <c r="C105" s="64" t="s">
        <v>26</v>
      </c>
      <c r="D105" s="64" t="s">
        <v>166</v>
      </c>
      <c r="E105" s="99" t="s">
        <v>106</v>
      </c>
      <c r="F105" s="19" t="s">
        <v>21</v>
      </c>
      <c r="G105" s="31">
        <f>G106+G107+G108+G109</f>
        <v>87024271.730000004</v>
      </c>
      <c r="H105" s="31">
        <f t="shared" ref="H105:N105" si="38">H106+H107+H108+H109</f>
        <v>12237304.17</v>
      </c>
      <c r="I105" s="31">
        <f t="shared" si="38"/>
        <v>12213630.34</v>
      </c>
      <c r="J105" s="31">
        <f t="shared" si="38"/>
        <v>13076761.039999999</v>
      </c>
      <c r="K105" s="31">
        <f t="shared" si="38"/>
        <v>15000927.140000001</v>
      </c>
      <c r="L105" s="31">
        <f t="shared" si="38"/>
        <v>17871171.240000002</v>
      </c>
      <c r="M105" s="31">
        <f>M106+M107+M108+M109</f>
        <v>8293728.5299999993</v>
      </c>
      <c r="N105" s="31">
        <f t="shared" si="38"/>
        <v>8330749.2699999996</v>
      </c>
      <c r="O105" s="10" t="s">
        <v>14</v>
      </c>
      <c r="P105" s="10" t="s">
        <v>14</v>
      </c>
      <c r="Q105" s="14" t="s">
        <v>14</v>
      </c>
      <c r="R105" s="10" t="s">
        <v>14</v>
      </c>
      <c r="S105" s="10" t="s">
        <v>14</v>
      </c>
      <c r="T105" s="10" t="s">
        <v>14</v>
      </c>
      <c r="U105" s="10" t="s">
        <v>14</v>
      </c>
      <c r="V105" s="10" t="s">
        <v>14</v>
      </c>
      <c r="W105" s="10" t="s">
        <v>14</v>
      </c>
      <c r="X105" s="10" t="s">
        <v>14</v>
      </c>
      <c r="Y105" s="7"/>
      <c r="Z105" s="7"/>
      <c r="AA105" s="7"/>
      <c r="AB105" s="7"/>
      <c r="AC105" s="7"/>
      <c r="AD105" s="7"/>
      <c r="AE105" s="7"/>
      <c r="AF105" s="7"/>
      <c r="AG105" s="7"/>
      <c r="AH105" s="7"/>
      <c r="AI105" s="7"/>
      <c r="AJ105" s="7"/>
      <c r="AK105" s="7"/>
      <c r="AL105" s="7"/>
      <c r="AM105" s="7"/>
      <c r="AN105" s="7"/>
      <c r="AO105" s="7"/>
      <c r="AP105" s="7"/>
      <c r="AQ105" s="7"/>
      <c r="AR105" s="7"/>
      <c r="AS105" s="7"/>
      <c r="AT105" s="7"/>
      <c r="AU105" s="7"/>
      <c r="AV105" s="7"/>
      <c r="AW105" s="7"/>
      <c r="AX105" s="7"/>
      <c r="AY105" s="7"/>
      <c r="AZ105" s="7"/>
      <c r="BA105" s="7"/>
      <c r="BB105" s="7"/>
      <c r="BC105" s="7"/>
      <c r="BD105" s="7"/>
      <c r="BE105" s="7"/>
      <c r="BF105" s="7"/>
      <c r="BG105" s="7"/>
      <c r="BH105" s="7"/>
      <c r="BI105" s="7"/>
      <c r="BJ105" s="7"/>
      <c r="BK105" s="7"/>
      <c r="BL105" s="7"/>
      <c r="BM105" s="7"/>
      <c r="BN105" s="7"/>
    </row>
    <row r="106" spans="1:66" s="30" customFormat="1" ht="33" customHeight="1">
      <c r="A106" s="59"/>
      <c r="B106" s="102"/>
      <c r="C106" s="64"/>
      <c r="D106" s="64"/>
      <c r="E106" s="100"/>
      <c r="F106" s="19" t="s">
        <v>31</v>
      </c>
      <c r="G106" s="31">
        <f>H106+I106+J106+K106+L106+N106+M106</f>
        <v>52351122.900000006</v>
      </c>
      <c r="H106" s="31">
        <f t="shared" ref="H106:N106" si="39">H111</f>
        <v>6743556.4399999995</v>
      </c>
      <c r="I106" s="31">
        <f t="shared" si="39"/>
        <v>6426876.3399999999</v>
      </c>
      <c r="J106" s="31">
        <f t="shared" si="39"/>
        <v>6146152.04</v>
      </c>
      <c r="K106" s="31">
        <f t="shared" si="39"/>
        <v>6754111.54</v>
      </c>
      <c r="L106" s="31">
        <f t="shared" si="39"/>
        <v>9655948.7400000002</v>
      </c>
      <c r="M106" s="31">
        <f>M111</f>
        <v>8293728.5299999993</v>
      </c>
      <c r="N106" s="31">
        <f t="shared" si="39"/>
        <v>8330749.2699999996</v>
      </c>
      <c r="O106" s="10" t="s">
        <v>14</v>
      </c>
      <c r="P106" s="10" t="s">
        <v>14</v>
      </c>
      <c r="Q106" s="14" t="s">
        <v>14</v>
      </c>
      <c r="R106" s="10" t="s">
        <v>14</v>
      </c>
      <c r="S106" s="10" t="s">
        <v>14</v>
      </c>
      <c r="T106" s="10" t="s">
        <v>14</v>
      </c>
      <c r="U106" s="10" t="s">
        <v>14</v>
      </c>
      <c r="V106" s="10" t="s">
        <v>14</v>
      </c>
      <c r="W106" s="10" t="s">
        <v>14</v>
      </c>
      <c r="X106" s="10" t="s">
        <v>14</v>
      </c>
      <c r="Y106" s="7"/>
      <c r="Z106" s="7"/>
      <c r="AA106" s="7"/>
      <c r="AB106" s="7"/>
      <c r="AC106" s="7"/>
      <c r="AD106" s="7"/>
      <c r="AE106" s="7"/>
      <c r="AF106" s="7"/>
      <c r="AG106" s="7"/>
      <c r="AH106" s="7"/>
      <c r="AI106" s="7"/>
      <c r="AJ106" s="7"/>
      <c r="AK106" s="7"/>
      <c r="AL106" s="7"/>
      <c r="AM106" s="7"/>
      <c r="AN106" s="7"/>
      <c r="AO106" s="7"/>
      <c r="AP106" s="7"/>
      <c r="AQ106" s="7"/>
      <c r="AR106" s="7"/>
      <c r="AS106" s="7"/>
      <c r="AT106" s="7"/>
      <c r="AU106" s="7"/>
      <c r="AV106" s="7"/>
      <c r="AW106" s="7"/>
      <c r="AX106" s="7"/>
      <c r="AY106" s="7"/>
      <c r="AZ106" s="7"/>
      <c r="BA106" s="7"/>
      <c r="BB106" s="7"/>
      <c r="BC106" s="7"/>
      <c r="BD106" s="7"/>
      <c r="BE106" s="7"/>
      <c r="BF106" s="7"/>
      <c r="BG106" s="7"/>
      <c r="BH106" s="7"/>
      <c r="BI106" s="7"/>
      <c r="BJ106" s="7"/>
      <c r="BK106" s="7"/>
      <c r="BL106" s="7"/>
      <c r="BM106" s="7"/>
      <c r="BN106" s="7"/>
    </row>
    <row r="107" spans="1:66" s="30" customFormat="1" ht="44.85" customHeight="1">
      <c r="A107" s="59"/>
      <c r="B107" s="102" t="s">
        <v>126</v>
      </c>
      <c r="C107" s="64"/>
      <c r="D107" s="64"/>
      <c r="E107" s="100"/>
      <c r="F107" s="19" t="s">
        <v>72</v>
      </c>
      <c r="G107" s="31">
        <f>H107+I107+J107+K107+L107+N107+M107</f>
        <v>34673148.829999998</v>
      </c>
      <c r="H107" s="31">
        <f t="shared" ref="H107:N107" si="40">H112</f>
        <v>5493747.7300000004</v>
      </c>
      <c r="I107" s="31">
        <f t="shared" si="40"/>
        <v>5786754</v>
      </c>
      <c r="J107" s="31">
        <f t="shared" si="40"/>
        <v>6930609</v>
      </c>
      <c r="K107" s="31">
        <f t="shared" si="40"/>
        <v>8246815.5999999996</v>
      </c>
      <c r="L107" s="31">
        <f t="shared" si="40"/>
        <v>8215222.5</v>
      </c>
      <c r="M107" s="31">
        <f>M112</f>
        <v>0</v>
      </c>
      <c r="N107" s="31">
        <f t="shared" si="40"/>
        <v>0</v>
      </c>
      <c r="O107" s="10" t="s">
        <v>14</v>
      </c>
      <c r="P107" s="10" t="s">
        <v>14</v>
      </c>
      <c r="Q107" s="14" t="s">
        <v>14</v>
      </c>
      <c r="R107" s="10" t="s">
        <v>14</v>
      </c>
      <c r="S107" s="10" t="s">
        <v>14</v>
      </c>
      <c r="T107" s="10" t="s">
        <v>14</v>
      </c>
      <c r="U107" s="10" t="s">
        <v>14</v>
      </c>
      <c r="V107" s="10" t="s">
        <v>14</v>
      </c>
      <c r="W107" s="10" t="s">
        <v>14</v>
      </c>
      <c r="X107" s="10" t="s">
        <v>14</v>
      </c>
      <c r="Y107" s="7"/>
      <c r="Z107" s="7"/>
      <c r="AA107" s="7"/>
      <c r="AB107" s="7"/>
      <c r="AC107" s="7"/>
      <c r="AD107" s="7"/>
      <c r="AE107" s="7"/>
      <c r="AF107" s="7"/>
      <c r="AG107" s="7"/>
      <c r="AH107" s="7"/>
      <c r="AI107" s="7"/>
      <c r="AJ107" s="7"/>
      <c r="AK107" s="7"/>
      <c r="AL107" s="7"/>
      <c r="AM107" s="7"/>
      <c r="AN107" s="7"/>
      <c r="AO107" s="7"/>
      <c r="AP107" s="7"/>
      <c r="AQ107" s="7"/>
      <c r="AR107" s="7"/>
      <c r="AS107" s="7"/>
      <c r="AT107" s="7"/>
      <c r="AU107" s="7"/>
      <c r="AV107" s="7"/>
      <c r="AW107" s="7"/>
      <c r="AX107" s="7"/>
      <c r="AY107" s="7"/>
      <c r="AZ107" s="7"/>
      <c r="BA107" s="7"/>
      <c r="BB107" s="7"/>
      <c r="BC107" s="7"/>
      <c r="BD107" s="7"/>
      <c r="BE107" s="7"/>
      <c r="BF107" s="7"/>
      <c r="BG107" s="7"/>
      <c r="BH107" s="7"/>
      <c r="BI107" s="7"/>
      <c r="BJ107" s="7"/>
      <c r="BK107" s="7"/>
      <c r="BL107" s="7"/>
      <c r="BM107" s="7"/>
      <c r="BN107" s="7"/>
    </row>
    <row r="108" spans="1:66" s="30" customFormat="1" ht="21.6" customHeight="1">
      <c r="A108" s="59"/>
      <c r="B108" s="102"/>
      <c r="C108" s="64"/>
      <c r="D108" s="64"/>
      <c r="E108" s="100"/>
      <c r="F108" s="19" t="s">
        <v>32</v>
      </c>
      <c r="G108" s="31">
        <f>H108+I108+J108+K108+L108+N108+M108</f>
        <v>0</v>
      </c>
      <c r="H108" s="31">
        <f t="shared" ref="H108:N108" si="41">H113</f>
        <v>0</v>
      </c>
      <c r="I108" s="31">
        <f t="shared" si="41"/>
        <v>0</v>
      </c>
      <c r="J108" s="31">
        <f t="shared" si="41"/>
        <v>0</v>
      </c>
      <c r="K108" s="31">
        <f t="shared" si="41"/>
        <v>0</v>
      </c>
      <c r="L108" s="31">
        <f t="shared" si="41"/>
        <v>0</v>
      </c>
      <c r="M108" s="31">
        <f>M113</f>
        <v>0</v>
      </c>
      <c r="N108" s="31">
        <f t="shared" si="41"/>
        <v>0</v>
      </c>
      <c r="O108" s="10" t="s">
        <v>14</v>
      </c>
      <c r="P108" s="10" t="s">
        <v>14</v>
      </c>
      <c r="Q108" s="14" t="s">
        <v>14</v>
      </c>
      <c r="R108" s="10" t="s">
        <v>14</v>
      </c>
      <c r="S108" s="10" t="s">
        <v>14</v>
      </c>
      <c r="T108" s="10" t="s">
        <v>14</v>
      </c>
      <c r="U108" s="10" t="s">
        <v>14</v>
      </c>
      <c r="V108" s="10" t="s">
        <v>14</v>
      </c>
      <c r="W108" s="10" t="s">
        <v>14</v>
      </c>
      <c r="X108" s="10" t="s">
        <v>14</v>
      </c>
      <c r="Y108" s="7"/>
      <c r="Z108" s="7"/>
      <c r="AA108" s="7"/>
      <c r="AB108" s="7"/>
      <c r="AC108" s="7"/>
      <c r="AD108" s="7"/>
      <c r="AE108" s="7"/>
      <c r="AF108" s="7"/>
      <c r="AG108" s="7"/>
      <c r="AH108" s="7"/>
      <c r="AI108" s="7"/>
      <c r="AJ108" s="7"/>
      <c r="AK108" s="7"/>
      <c r="AL108" s="7"/>
      <c r="AM108" s="7"/>
      <c r="AN108" s="7"/>
      <c r="AO108" s="7"/>
      <c r="AP108" s="7"/>
      <c r="AQ108" s="7"/>
      <c r="AR108" s="7"/>
      <c r="AS108" s="7"/>
      <c r="AT108" s="7"/>
      <c r="AU108" s="7"/>
      <c r="AV108" s="7"/>
      <c r="AW108" s="7"/>
      <c r="AX108" s="7"/>
      <c r="AY108" s="7"/>
      <c r="AZ108" s="7"/>
      <c r="BA108" s="7"/>
      <c r="BB108" s="7"/>
      <c r="BC108" s="7"/>
      <c r="BD108" s="7"/>
      <c r="BE108" s="7"/>
      <c r="BF108" s="7"/>
      <c r="BG108" s="7"/>
      <c r="BH108" s="7"/>
      <c r="BI108" s="7"/>
      <c r="BJ108" s="7"/>
      <c r="BK108" s="7"/>
      <c r="BL108" s="7"/>
      <c r="BM108" s="7"/>
      <c r="BN108" s="7"/>
    </row>
    <row r="109" spans="1:66" s="30" customFormat="1" ht="35.25" customHeight="1">
      <c r="A109" s="60"/>
      <c r="B109" s="39"/>
      <c r="C109" s="65"/>
      <c r="D109" s="65"/>
      <c r="E109" s="101"/>
      <c r="F109" s="35" t="s">
        <v>33</v>
      </c>
      <c r="G109" s="31">
        <f>H109+I109+J109+K109+L109+N109+M109</f>
        <v>0</v>
      </c>
      <c r="H109" s="31">
        <f t="shared" ref="H109:N109" si="42">H114</f>
        <v>0</v>
      </c>
      <c r="I109" s="31">
        <f t="shared" si="42"/>
        <v>0</v>
      </c>
      <c r="J109" s="31">
        <f t="shared" si="42"/>
        <v>0</v>
      </c>
      <c r="K109" s="31">
        <f t="shared" si="42"/>
        <v>0</v>
      </c>
      <c r="L109" s="31">
        <f t="shared" si="42"/>
        <v>0</v>
      </c>
      <c r="M109" s="31">
        <f>M114</f>
        <v>0</v>
      </c>
      <c r="N109" s="31">
        <f t="shared" si="42"/>
        <v>0</v>
      </c>
      <c r="O109" s="10" t="s">
        <v>14</v>
      </c>
      <c r="P109" s="10" t="s">
        <v>14</v>
      </c>
      <c r="Q109" s="14" t="s">
        <v>14</v>
      </c>
      <c r="R109" s="10" t="s">
        <v>14</v>
      </c>
      <c r="S109" s="10" t="s">
        <v>14</v>
      </c>
      <c r="T109" s="10" t="s">
        <v>14</v>
      </c>
      <c r="U109" s="10" t="s">
        <v>14</v>
      </c>
      <c r="V109" s="10" t="s">
        <v>14</v>
      </c>
      <c r="W109" s="10" t="s">
        <v>14</v>
      </c>
      <c r="X109" s="10" t="s">
        <v>14</v>
      </c>
      <c r="Y109" s="7"/>
      <c r="Z109" s="7"/>
      <c r="AA109" s="7"/>
      <c r="AB109" s="7"/>
      <c r="AC109" s="7"/>
      <c r="AD109" s="7"/>
      <c r="AE109" s="7"/>
      <c r="AF109" s="7"/>
      <c r="AG109" s="7"/>
      <c r="AH109" s="7"/>
      <c r="AI109" s="7"/>
      <c r="AJ109" s="7"/>
      <c r="AK109" s="7"/>
      <c r="AL109" s="7"/>
      <c r="AM109" s="7"/>
      <c r="AN109" s="7"/>
      <c r="AO109" s="7"/>
      <c r="AP109" s="7"/>
      <c r="AQ109" s="7"/>
      <c r="AR109" s="7"/>
      <c r="AS109" s="7"/>
      <c r="AT109" s="7"/>
      <c r="AU109" s="7"/>
      <c r="AV109" s="7"/>
      <c r="AW109" s="7"/>
      <c r="AX109" s="7"/>
      <c r="AY109" s="7"/>
      <c r="AZ109" s="7"/>
      <c r="BA109" s="7"/>
      <c r="BB109" s="7"/>
      <c r="BC109" s="7"/>
      <c r="BD109" s="7"/>
      <c r="BE109" s="7"/>
      <c r="BF109" s="7"/>
      <c r="BG109" s="7"/>
      <c r="BH109" s="7"/>
      <c r="BI109" s="7"/>
      <c r="BJ109" s="7"/>
      <c r="BK109" s="7"/>
      <c r="BL109" s="7"/>
      <c r="BM109" s="7"/>
      <c r="BN109" s="7"/>
    </row>
    <row r="110" spans="1:66" s="30" customFormat="1" ht="19.350000000000001" customHeight="1">
      <c r="A110" s="58" t="s">
        <v>56</v>
      </c>
      <c r="B110" s="61" t="s">
        <v>57</v>
      </c>
      <c r="C110" s="64" t="s">
        <v>26</v>
      </c>
      <c r="D110" s="64" t="s">
        <v>166</v>
      </c>
      <c r="E110" s="99" t="s">
        <v>106</v>
      </c>
      <c r="F110" s="19" t="s">
        <v>21</v>
      </c>
      <c r="G110" s="31">
        <f t="shared" ref="G110:N110" si="43">G111+G112+G113+G114</f>
        <v>87024271.730000004</v>
      </c>
      <c r="H110" s="31">
        <f t="shared" si="43"/>
        <v>12237304.17</v>
      </c>
      <c r="I110" s="31">
        <f t="shared" si="43"/>
        <v>12213630.34</v>
      </c>
      <c r="J110" s="31">
        <f t="shared" si="43"/>
        <v>13076761.039999999</v>
      </c>
      <c r="K110" s="31">
        <f t="shared" si="43"/>
        <v>15000927.140000001</v>
      </c>
      <c r="L110" s="31">
        <f t="shared" si="43"/>
        <v>17871171.240000002</v>
      </c>
      <c r="M110" s="31">
        <f>M111+M112+M113+M114</f>
        <v>8293728.5299999993</v>
      </c>
      <c r="N110" s="31">
        <f t="shared" si="43"/>
        <v>8330749.2699999996</v>
      </c>
      <c r="O110" s="10" t="s">
        <v>14</v>
      </c>
      <c r="P110" s="10" t="s">
        <v>14</v>
      </c>
      <c r="Q110" s="14" t="s">
        <v>14</v>
      </c>
      <c r="R110" s="10" t="s">
        <v>14</v>
      </c>
      <c r="S110" s="10" t="s">
        <v>14</v>
      </c>
      <c r="T110" s="10" t="s">
        <v>14</v>
      </c>
      <c r="U110" s="10" t="s">
        <v>14</v>
      </c>
      <c r="V110" s="10" t="s">
        <v>14</v>
      </c>
      <c r="W110" s="10" t="s">
        <v>14</v>
      </c>
      <c r="X110" s="10" t="s">
        <v>14</v>
      </c>
      <c r="Y110" s="7"/>
      <c r="Z110" s="7"/>
      <c r="AA110" s="7"/>
      <c r="AB110" s="7"/>
      <c r="AC110" s="7"/>
      <c r="AD110" s="7"/>
      <c r="AE110" s="7"/>
      <c r="AF110" s="7"/>
      <c r="AG110" s="7"/>
      <c r="AH110" s="7"/>
      <c r="AI110" s="7"/>
      <c r="AJ110" s="7"/>
      <c r="AK110" s="7"/>
      <c r="AL110" s="7"/>
      <c r="AM110" s="7"/>
      <c r="AN110" s="7"/>
      <c r="AO110" s="7"/>
      <c r="AP110" s="7"/>
      <c r="AQ110" s="7"/>
      <c r="AR110" s="7"/>
      <c r="AS110" s="7"/>
      <c r="AT110" s="7"/>
      <c r="AU110" s="7"/>
      <c r="AV110" s="7"/>
      <c r="AW110" s="7"/>
      <c r="AX110" s="7"/>
      <c r="AY110" s="7"/>
      <c r="AZ110" s="7"/>
      <c r="BA110" s="7"/>
      <c r="BB110" s="7"/>
      <c r="BC110" s="7"/>
      <c r="BD110" s="7"/>
      <c r="BE110" s="7"/>
      <c r="BF110" s="7"/>
      <c r="BG110" s="7"/>
      <c r="BH110" s="7"/>
      <c r="BI110" s="7"/>
      <c r="BJ110" s="7"/>
      <c r="BK110" s="7"/>
      <c r="BL110" s="7"/>
      <c r="BM110" s="7"/>
      <c r="BN110" s="7"/>
    </row>
    <row r="111" spans="1:66" s="30" customFormat="1" ht="39.75" customHeight="1">
      <c r="A111" s="59"/>
      <c r="B111" s="62"/>
      <c r="C111" s="64"/>
      <c r="D111" s="64"/>
      <c r="E111" s="100"/>
      <c r="F111" s="19" t="s">
        <v>31</v>
      </c>
      <c r="G111" s="31">
        <f>H111+I111+J111+K111+L111+N111+M111</f>
        <v>52351122.900000006</v>
      </c>
      <c r="H111" s="31">
        <f t="shared" ref="H111:N111" si="44">H116+H121+H126+H131</f>
        <v>6743556.4399999995</v>
      </c>
      <c r="I111" s="31">
        <f t="shared" si="44"/>
        <v>6426876.3399999999</v>
      </c>
      <c r="J111" s="31">
        <f t="shared" si="44"/>
        <v>6146152.04</v>
      </c>
      <c r="K111" s="31">
        <f t="shared" si="44"/>
        <v>6754111.54</v>
      </c>
      <c r="L111" s="31">
        <f t="shared" si="44"/>
        <v>9655948.7400000002</v>
      </c>
      <c r="M111" s="31">
        <f>M116+M121+M126+M131</f>
        <v>8293728.5299999993</v>
      </c>
      <c r="N111" s="31">
        <f t="shared" si="44"/>
        <v>8330749.2699999996</v>
      </c>
      <c r="O111" s="10" t="s">
        <v>14</v>
      </c>
      <c r="P111" s="10" t="s">
        <v>14</v>
      </c>
      <c r="Q111" s="14" t="s">
        <v>14</v>
      </c>
      <c r="R111" s="10" t="s">
        <v>14</v>
      </c>
      <c r="S111" s="10" t="s">
        <v>14</v>
      </c>
      <c r="T111" s="10" t="s">
        <v>14</v>
      </c>
      <c r="U111" s="10" t="s">
        <v>14</v>
      </c>
      <c r="V111" s="10" t="s">
        <v>14</v>
      </c>
      <c r="W111" s="10" t="s">
        <v>14</v>
      </c>
      <c r="X111" s="10" t="s">
        <v>14</v>
      </c>
      <c r="Y111" s="7"/>
      <c r="Z111" s="7"/>
      <c r="AA111" s="7"/>
      <c r="AB111" s="7"/>
      <c r="AC111" s="7"/>
      <c r="AD111" s="7"/>
      <c r="AE111" s="7"/>
      <c r="AF111" s="7"/>
      <c r="AG111" s="7"/>
      <c r="AH111" s="7"/>
      <c r="AI111" s="7"/>
      <c r="AJ111" s="7"/>
      <c r="AK111" s="7"/>
      <c r="AL111" s="7"/>
      <c r="AM111" s="7"/>
      <c r="AN111" s="7"/>
      <c r="AO111" s="7"/>
      <c r="AP111" s="7"/>
      <c r="AQ111" s="7"/>
      <c r="AR111" s="7"/>
      <c r="AS111" s="7"/>
      <c r="AT111" s="7"/>
      <c r="AU111" s="7"/>
      <c r="AV111" s="7"/>
      <c r="AW111" s="7"/>
      <c r="AX111" s="7"/>
      <c r="AY111" s="7"/>
      <c r="AZ111" s="7"/>
      <c r="BA111" s="7"/>
      <c r="BB111" s="7"/>
      <c r="BC111" s="7"/>
      <c r="BD111" s="7"/>
      <c r="BE111" s="7"/>
      <c r="BF111" s="7"/>
      <c r="BG111" s="7"/>
      <c r="BH111" s="7"/>
      <c r="BI111" s="7"/>
      <c r="BJ111" s="7"/>
      <c r="BK111" s="7"/>
      <c r="BL111" s="7"/>
      <c r="BM111" s="7"/>
      <c r="BN111" s="7"/>
    </row>
    <row r="112" spans="1:66" s="30" customFormat="1" ht="29.25" customHeight="1">
      <c r="A112" s="59"/>
      <c r="B112" s="62"/>
      <c r="C112" s="64"/>
      <c r="D112" s="64"/>
      <c r="E112" s="100"/>
      <c r="F112" s="19" t="s">
        <v>72</v>
      </c>
      <c r="G112" s="31">
        <f>H112+I112+J112+K112+L112+N112+M112</f>
        <v>34673148.829999998</v>
      </c>
      <c r="H112" s="31">
        <f>H117+H122+H127+H132</f>
        <v>5493747.7300000004</v>
      </c>
      <c r="I112" s="31">
        <f t="shared" ref="I112:N112" si="45">I117+I122+I127</f>
        <v>5786754</v>
      </c>
      <c r="J112" s="31">
        <f t="shared" si="45"/>
        <v>6930609</v>
      </c>
      <c r="K112" s="31">
        <f t="shared" si="45"/>
        <v>8246815.5999999996</v>
      </c>
      <c r="L112" s="31">
        <f t="shared" si="45"/>
        <v>8215222.5</v>
      </c>
      <c r="M112" s="31">
        <f t="shared" si="45"/>
        <v>0</v>
      </c>
      <c r="N112" s="31">
        <f t="shared" si="45"/>
        <v>0</v>
      </c>
      <c r="O112" s="10" t="s">
        <v>14</v>
      </c>
      <c r="P112" s="10" t="s">
        <v>14</v>
      </c>
      <c r="Q112" s="14" t="s">
        <v>14</v>
      </c>
      <c r="R112" s="10" t="s">
        <v>14</v>
      </c>
      <c r="S112" s="10" t="s">
        <v>14</v>
      </c>
      <c r="T112" s="10" t="s">
        <v>14</v>
      </c>
      <c r="U112" s="10" t="s">
        <v>14</v>
      </c>
      <c r="V112" s="10" t="s">
        <v>14</v>
      </c>
      <c r="W112" s="10" t="s">
        <v>14</v>
      </c>
      <c r="X112" s="10" t="s">
        <v>14</v>
      </c>
      <c r="Y112" s="7"/>
      <c r="Z112" s="7"/>
      <c r="AA112" s="7"/>
      <c r="AB112" s="7"/>
      <c r="AC112" s="7"/>
      <c r="AD112" s="7"/>
      <c r="AE112" s="7"/>
      <c r="AF112" s="7"/>
      <c r="AG112" s="7"/>
      <c r="AH112" s="7"/>
      <c r="AI112" s="7"/>
      <c r="AJ112" s="7"/>
      <c r="AK112" s="7"/>
      <c r="AL112" s="7"/>
      <c r="AM112" s="7"/>
      <c r="AN112" s="7"/>
      <c r="AO112" s="7"/>
      <c r="AP112" s="7"/>
      <c r="AQ112" s="7"/>
      <c r="AR112" s="7"/>
      <c r="AS112" s="7"/>
      <c r="AT112" s="7"/>
      <c r="AU112" s="7"/>
      <c r="AV112" s="7"/>
      <c r="AW112" s="7"/>
      <c r="AX112" s="7"/>
      <c r="AY112" s="7"/>
      <c r="AZ112" s="7"/>
      <c r="BA112" s="7"/>
      <c r="BB112" s="7"/>
      <c r="BC112" s="7"/>
      <c r="BD112" s="7"/>
      <c r="BE112" s="7"/>
      <c r="BF112" s="7"/>
      <c r="BG112" s="7"/>
      <c r="BH112" s="7"/>
      <c r="BI112" s="7"/>
      <c r="BJ112" s="7"/>
      <c r="BK112" s="7"/>
      <c r="BL112" s="7"/>
      <c r="BM112" s="7"/>
      <c r="BN112" s="7"/>
    </row>
    <row r="113" spans="1:66" s="30" customFormat="1" ht="18.75" customHeight="1">
      <c r="A113" s="59"/>
      <c r="B113" s="62"/>
      <c r="C113" s="64"/>
      <c r="D113" s="64"/>
      <c r="E113" s="100"/>
      <c r="F113" s="19" t="s">
        <v>32</v>
      </c>
      <c r="G113" s="31">
        <f>H113+I113+J113+K113+L113+N113+M113</f>
        <v>0</v>
      </c>
      <c r="H113" s="31">
        <f t="shared" ref="H113:N113" si="46">H118+H123+H128</f>
        <v>0</v>
      </c>
      <c r="I113" s="31">
        <f t="shared" si="46"/>
        <v>0</v>
      </c>
      <c r="J113" s="31">
        <f t="shared" si="46"/>
        <v>0</v>
      </c>
      <c r="K113" s="31">
        <f t="shared" si="46"/>
        <v>0</v>
      </c>
      <c r="L113" s="31">
        <f t="shared" si="46"/>
        <v>0</v>
      </c>
      <c r="M113" s="31">
        <f>M118+M123+M128</f>
        <v>0</v>
      </c>
      <c r="N113" s="31">
        <f t="shared" si="46"/>
        <v>0</v>
      </c>
      <c r="O113" s="10" t="s">
        <v>14</v>
      </c>
      <c r="P113" s="10" t="s">
        <v>14</v>
      </c>
      <c r="Q113" s="14" t="s">
        <v>14</v>
      </c>
      <c r="R113" s="10" t="s">
        <v>14</v>
      </c>
      <c r="S113" s="10" t="s">
        <v>14</v>
      </c>
      <c r="T113" s="10" t="s">
        <v>14</v>
      </c>
      <c r="U113" s="10" t="s">
        <v>14</v>
      </c>
      <c r="V113" s="10" t="s">
        <v>14</v>
      </c>
      <c r="W113" s="10" t="s">
        <v>14</v>
      </c>
      <c r="X113" s="10" t="s">
        <v>14</v>
      </c>
      <c r="Y113" s="7"/>
      <c r="Z113" s="7"/>
      <c r="AA113" s="7"/>
      <c r="AB113" s="7"/>
      <c r="AC113" s="7"/>
      <c r="AD113" s="7"/>
      <c r="AE113" s="7"/>
      <c r="AF113" s="7"/>
      <c r="AG113" s="7"/>
      <c r="AH113" s="7"/>
      <c r="AI113" s="7"/>
      <c r="AJ113" s="7"/>
      <c r="AK113" s="7"/>
      <c r="AL113" s="7"/>
      <c r="AM113" s="7"/>
      <c r="AN113" s="7"/>
      <c r="AO113" s="7"/>
      <c r="AP113" s="7"/>
      <c r="AQ113" s="7"/>
      <c r="AR113" s="7"/>
      <c r="AS113" s="7"/>
      <c r="AT113" s="7"/>
      <c r="AU113" s="7"/>
      <c r="AV113" s="7"/>
      <c r="AW113" s="7"/>
      <c r="AX113" s="7"/>
      <c r="AY113" s="7"/>
      <c r="AZ113" s="7"/>
      <c r="BA113" s="7"/>
      <c r="BB113" s="7"/>
      <c r="BC113" s="7"/>
      <c r="BD113" s="7"/>
      <c r="BE113" s="7"/>
      <c r="BF113" s="7"/>
      <c r="BG113" s="7"/>
      <c r="BH113" s="7"/>
      <c r="BI113" s="7"/>
      <c r="BJ113" s="7"/>
      <c r="BK113" s="7"/>
      <c r="BL113" s="7"/>
      <c r="BM113" s="7"/>
      <c r="BN113" s="7"/>
    </row>
    <row r="114" spans="1:66" s="30" customFormat="1" ht="12.95" customHeight="1">
      <c r="A114" s="60"/>
      <c r="B114" s="63"/>
      <c r="C114" s="65"/>
      <c r="D114" s="65"/>
      <c r="E114" s="101"/>
      <c r="F114" s="35" t="s">
        <v>33</v>
      </c>
      <c r="G114" s="31">
        <f>H114+I114+J114+K114+L114+N114+M114</f>
        <v>0</v>
      </c>
      <c r="H114" s="31">
        <f t="shared" ref="H114:N114" si="47">H119+H124+H129</f>
        <v>0</v>
      </c>
      <c r="I114" s="31">
        <f t="shared" si="47"/>
        <v>0</v>
      </c>
      <c r="J114" s="31">
        <f t="shared" si="47"/>
        <v>0</v>
      </c>
      <c r="K114" s="31">
        <f t="shared" si="47"/>
        <v>0</v>
      </c>
      <c r="L114" s="31">
        <f t="shared" si="47"/>
        <v>0</v>
      </c>
      <c r="M114" s="31">
        <f>M119+M124+M129</f>
        <v>0</v>
      </c>
      <c r="N114" s="31">
        <f t="shared" si="47"/>
        <v>0</v>
      </c>
      <c r="O114" s="10" t="s">
        <v>14</v>
      </c>
      <c r="P114" s="10" t="s">
        <v>14</v>
      </c>
      <c r="Q114" s="14" t="s">
        <v>14</v>
      </c>
      <c r="R114" s="10" t="s">
        <v>14</v>
      </c>
      <c r="S114" s="10" t="s">
        <v>14</v>
      </c>
      <c r="T114" s="10" t="s">
        <v>14</v>
      </c>
      <c r="U114" s="10" t="s">
        <v>14</v>
      </c>
      <c r="V114" s="10" t="s">
        <v>14</v>
      </c>
      <c r="W114" s="10" t="s">
        <v>14</v>
      </c>
      <c r="X114" s="10" t="s">
        <v>14</v>
      </c>
      <c r="Y114" s="7"/>
      <c r="Z114" s="7"/>
      <c r="AA114" s="7"/>
      <c r="AB114" s="7"/>
      <c r="AC114" s="7"/>
      <c r="AD114" s="7"/>
      <c r="AE114" s="7"/>
      <c r="AF114" s="7"/>
      <c r="AG114" s="7"/>
      <c r="AH114" s="7"/>
      <c r="AI114" s="7"/>
      <c r="AJ114" s="7"/>
      <c r="AK114" s="7"/>
      <c r="AL114" s="7"/>
      <c r="AM114" s="7"/>
      <c r="AN114" s="7"/>
      <c r="AO114" s="7"/>
      <c r="AP114" s="7"/>
      <c r="AQ114" s="7"/>
      <c r="AR114" s="7"/>
      <c r="AS114" s="7"/>
      <c r="AT114" s="7"/>
      <c r="AU114" s="7"/>
      <c r="AV114" s="7"/>
      <c r="AW114" s="7"/>
      <c r="AX114" s="7"/>
      <c r="AY114" s="7"/>
      <c r="AZ114" s="7"/>
      <c r="BA114" s="7"/>
      <c r="BB114" s="7"/>
      <c r="BC114" s="7"/>
      <c r="BD114" s="7"/>
      <c r="BE114" s="7"/>
      <c r="BF114" s="7"/>
      <c r="BG114" s="7"/>
      <c r="BH114" s="7"/>
      <c r="BI114" s="7"/>
      <c r="BJ114" s="7"/>
      <c r="BK114" s="7"/>
      <c r="BL114" s="7"/>
      <c r="BM114" s="7"/>
      <c r="BN114" s="7"/>
    </row>
    <row r="115" spans="1:66" s="30" customFormat="1" ht="41.25" customHeight="1">
      <c r="A115" s="93" t="s">
        <v>58</v>
      </c>
      <c r="B115" s="69" t="s">
        <v>170</v>
      </c>
      <c r="C115" s="64" t="s">
        <v>26</v>
      </c>
      <c r="D115" s="64" t="s">
        <v>166</v>
      </c>
      <c r="E115" s="99" t="s">
        <v>107</v>
      </c>
      <c r="F115" s="19" t="s">
        <v>21</v>
      </c>
      <c r="G115" s="31">
        <f t="shared" ref="G115:N115" si="48">G116+G117+G118+G119</f>
        <v>42414262.130000003</v>
      </c>
      <c r="H115" s="31">
        <f t="shared" si="48"/>
        <v>5374485.9900000002</v>
      </c>
      <c r="I115" s="31">
        <f t="shared" si="48"/>
        <v>5009446.33</v>
      </c>
      <c r="J115" s="31">
        <f t="shared" si="48"/>
        <v>4504285.2699999996</v>
      </c>
      <c r="K115" s="31">
        <f t="shared" si="48"/>
        <v>6150490.4199999999</v>
      </c>
      <c r="L115" s="31">
        <f t="shared" si="48"/>
        <v>8787909.7800000012</v>
      </c>
      <c r="M115" s="31">
        <f>M116+M117+M118+M119</f>
        <v>6275311.7999999998</v>
      </c>
      <c r="N115" s="31">
        <f t="shared" si="48"/>
        <v>6312332.54</v>
      </c>
      <c r="O115" s="96" t="s">
        <v>89</v>
      </c>
      <c r="P115" s="69" t="s">
        <v>10</v>
      </c>
      <c r="Q115" s="104">
        <f>X115</f>
        <v>100</v>
      </c>
      <c r="R115" s="72">
        <v>100</v>
      </c>
      <c r="S115" s="72">
        <v>100</v>
      </c>
      <c r="T115" s="72">
        <v>100</v>
      </c>
      <c r="U115" s="72">
        <v>100</v>
      </c>
      <c r="V115" s="72">
        <v>100</v>
      </c>
      <c r="W115" s="72">
        <v>100</v>
      </c>
      <c r="X115" s="72">
        <v>100</v>
      </c>
      <c r="Y115" s="7"/>
      <c r="Z115" s="7"/>
      <c r="AA115" s="7"/>
      <c r="AB115" s="7"/>
      <c r="AC115" s="7"/>
      <c r="AD115" s="7"/>
      <c r="AE115" s="7"/>
      <c r="AF115" s="7"/>
      <c r="AG115" s="7"/>
      <c r="AH115" s="7"/>
      <c r="AI115" s="7"/>
      <c r="AJ115" s="7"/>
      <c r="AK115" s="7"/>
      <c r="AL115" s="7"/>
      <c r="AM115" s="7"/>
      <c r="AN115" s="7"/>
      <c r="AO115" s="7"/>
      <c r="AP115" s="7"/>
      <c r="AQ115" s="7"/>
      <c r="AR115" s="7"/>
      <c r="AS115" s="7"/>
      <c r="AT115" s="7"/>
      <c r="AU115" s="7"/>
      <c r="AV115" s="7"/>
      <c r="AW115" s="7"/>
      <c r="AX115" s="7"/>
      <c r="AY115" s="7"/>
      <c r="AZ115" s="7"/>
      <c r="BA115" s="7"/>
      <c r="BB115" s="7"/>
      <c r="BC115" s="7"/>
      <c r="BD115" s="7"/>
      <c r="BE115" s="7"/>
      <c r="BF115" s="7"/>
      <c r="BG115" s="7"/>
      <c r="BH115" s="7"/>
      <c r="BI115" s="7"/>
      <c r="BJ115" s="7"/>
      <c r="BK115" s="7"/>
      <c r="BL115" s="7"/>
      <c r="BM115" s="7"/>
      <c r="BN115" s="7"/>
    </row>
    <row r="116" spans="1:66" s="30" customFormat="1" ht="36.75" customHeight="1">
      <c r="A116" s="94"/>
      <c r="B116" s="70"/>
      <c r="C116" s="64"/>
      <c r="D116" s="64"/>
      <c r="E116" s="100"/>
      <c r="F116" s="19" t="s">
        <v>31</v>
      </c>
      <c r="G116" s="31">
        <f>H116+I116+J116+K116+L116+N116+M116</f>
        <v>39813096.030000001</v>
      </c>
      <c r="H116" s="31">
        <v>5374485.9900000002</v>
      </c>
      <c r="I116" s="31">
        <v>5009446.33</v>
      </c>
      <c r="J116" s="31">
        <v>4504285.2699999996</v>
      </c>
      <c r="K116" s="31">
        <v>4834110.82</v>
      </c>
      <c r="L116" s="31">
        <v>7503123.2800000003</v>
      </c>
      <c r="M116" s="31">
        <v>6275311.7999999998</v>
      </c>
      <c r="N116" s="31">
        <v>6312332.54</v>
      </c>
      <c r="O116" s="97"/>
      <c r="P116" s="70"/>
      <c r="Q116" s="105"/>
      <c r="R116" s="72"/>
      <c r="S116" s="72"/>
      <c r="T116" s="72"/>
      <c r="U116" s="72"/>
      <c r="V116" s="72"/>
      <c r="W116" s="72"/>
      <c r="X116" s="72"/>
      <c r="Y116" s="7"/>
      <c r="Z116" s="7"/>
      <c r="AA116" s="7"/>
      <c r="AB116" s="7"/>
      <c r="AC116" s="7"/>
      <c r="AD116" s="7"/>
      <c r="AE116" s="7"/>
      <c r="AF116" s="7"/>
      <c r="AG116" s="7"/>
      <c r="AH116" s="7"/>
      <c r="AI116" s="7"/>
      <c r="AJ116" s="7"/>
      <c r="AK116" s="7"/>
      <c r="AL116" s="7"/>
      <c r="AM116" s="7"/>
      <c r="AN116" s="7"/>
      <c r="AO116" s="7"/>
      <c r="AP116" s="7"/>
      <c r="AQ116" s="7"/>
      <c r="AR116" s="7"/>
      <c r="AS116" s="7"/>
      <c r="AT116" s="7"/>
      <c r="AU116" s="7"/>
      <c r="AV116" s="7"/>
      <c r="AW116" s="7"/>
      <c r="AX116" s="7"/>
      <c r="AY116" s="7"/>
      <c r="AZ116" s="7"/>
      <c r="BA116" s="7"/>
      <c r="BB116" s="7"/>
      <c r="BC116" s="7"/>
      <c r="BD116" s="7"/>
      <c r="BE116" s="7"/>
      <c r="BF116" s="7"/>
      <c r="BG116" s="7"/>
      <c r="BH116" s="7"/>
      <c r="BI116" s="7"/>
      <c r="BJ116" s="7"/>
      <c r="BK116" s="7"/>
      <c r="BL116" s="7"/>
      <c r="BM116" s="7"/>
      <c r="BN116" s="7"/>
    </row>
    <row r="117" spans="1:66" s="30" customFormat="1" ht="27.6" customHeight="1">
      <c r="A117" s="94"/>
      <c r="B117" s="70"/>
      <c r="C117" s="64"/>
      <c r="D117" s="64"/>
      <c r="E117" s="100"/>
      <c r="F117" s="19" t="s">
        <v>72</v>
      </c>
      <c r="G117" s="31">
        <f>H117+I117+J117+K117+L117+N117+M117</f>
        <v>2601166.1</v>
      </c>
      <c r="H117" s="31">
        <v>0</v>
      </c>
      <c r="I117" s="31">
        <v>0</v>
      </c>
      <c r="J117" s="31">
        <v>0</v>
      </c>
      <c r="K117" s="31">
        <v>1316379.6000000001</v>
      </c>
      <c r="L117" s="31">
        <v>1284786.5</v>
      </c>
      <c r="M117" s="31">
        <v>0</v>
      </c>
      <c r="N117" s="31">
        <v>0</v>
      </c>
      <c r="O117" s="97"/>
      <c r="P117" s="70"/>
      <c r="Q117" s="105"/>
      <c r="R117" s="72"/>
      <c r="S117" s="72"/>
      <c r="T117" s="72"/>
      <c r="U117" s="72"/>
      <c r="V117" s="72"/>
      <c r="W117" s="72"/>
      <c r="X117" s="72"/>
      <c r="Y117" s="7"/>
      <c r="Z117" s="7"/>
      <c r="AA117" s="7"/>
      <c r="AB117" s="7"/>
      <c r="AC117" s="7"/>
      <c r="AD117" s="7"/>
      <c r="AE117" s="7"/>
      <c r="AF117" s="7"/>
      <c r="AG117" s="7"/>
      <c r="AH117" s="7"/>
      <c r="AI117" s="7"/>
      <c r="AJ117" s="7"/>
      <c r="AK117" s="7"/>
      <c r="AL117" s="7"/>
      <c r="AM117" s="7"/>
      <c r="AN117" s="7"/>
      <c r="AO117" s="7"/>
      <c r="AP117" s="7"/>
      <c r="AQ117" s="7"/>
      <c r="AR117" s="7"/>
      <c r="AS117" s="7"/>
      <c r="AT117" s="7"/>
      <c r="AU117" s="7"/>
      <c r="AV117" s="7"/>
      <c r="AW117" s="7"/>
      <c r="AX117" s="7"/>
      <c r="AY117" s="7"/>
      <c r="AZ117" s="7"/>
      <c r="BA117" s="7"/>
      <c r="BB117" s="7"/>
      <c r="BC117" s="7"/>
      <c r="BD117" s="7"/>
      <c r="BE117" s="7"/>
      <c r="BF117" s="7"/>
      <c r="BG117" s="7"/>
      <c r="BH117" s="7"/>
      <c r="BI117" s="7"/>
      <c r="BJ117" s="7"/>
      <c r="BK117" s="7"/>
      <c r="BL117" s="7"/>
      <c r="BM117" s="7"/>
      <c r="BN117" s="7"/>
    </row>
    <row r="118" spans="1:66" s="30" customFormat="1" ht="15" customHeight="1">
      <c r="A118" s="94"/>
      <c r="B118" s="70"/>
      <c r="C118" s="64"/>
      <c r="D118" s="64"/>
      <c r="E118" s="100"/>
      <c r="F118" s="19" t="s">
        <v>32</v>
      </c>
      <c r="G118" s="31">
        <f>H118+I118+J118+K118+L118+N118+M118</f>
        <v>0</v>
      </c>
      <c r="H118" s="31">
        <v>0</v>
      </c>
      <c r="I118" s="31">
        <v>0</v>
      </c>
      <c r="J118" s="31">
        <v>0</v>
      </c>
      <c r="K118" s="31">
        <v>0</v>
      </c>
      <c r="L118" s="31">
        <v>0</v>
      </c>
      <c r="M118" s="31">
        <v>0</v>
      </c>
      <c r="N118" s="31">
        <v>0</v>
      </c>
      <c r="O118" s="97"/>
      <c r="P118" s="70"/>
      <c r="Q118" s="105"/>
      <c r="R118" s="72"/>
      <c r="S118" s="72"/>
      <c r="T118" s="72"/>
      <c r="U118" s="72"/>
      <c r="V118" s="72"/>
      <c r="W118" s="72"/>
      <c r="X118" s="72"/>
      <c r="Y118" s="7"/>
      <c r="Z118" s="7"/>
      <c r="AA118" s="7"/>
      <c r="AB118" s="7"/>
      <c r="AC118" s="7"/>
      <c r="AD118" s="7"/>
      <c r="AE118" s="7"/>
      <c r="AF118" s="7"/>
      <c r="AG118" s="7"/>
      <c r="AH118" s="7"/>
      <c r="AI118" s="7"/>
      <c r="AJ118" s="7"/>
      <c r="AK118" s="7"/>
      <c r="AL118" s="7"/>
      <c r="AM118" s="7"/>
      <c r="AN118" s="7"/>
      <c r="AO118" s="7"/>
      <c r="AP118" s="7"/>
      <c r="AQ118" s="7"/>
      <c r="AR118" s="7"/>
      <c r="AS118" s="7"/>
      <c r="AT118" s="7"/>
      <c r="AU118" s="7"/>
      <c r="AV118" s="7"/>
      <c r="AW118" s="7"/>
      <c r="AX118" s="7"/>
      <c r="AY118" s="7"/>
      <c r="AZ118" s="7"/>
      <c r="BA118" s="7"/>
      <c r="BB118" s="7"/>
      <c r="BC118" s="7"/>
      <c r="BD118" s="7"/>
      <c r="BE118" s="7"/>
      <c r="BF118" s="7"/>
      <c r="BG118" s="7"/>
      <c r="BH118" s="7"/>
      <c r="BI118" s="7"/>
      <c r="BJ118" s="7"/>
      <c r="BK118" s="7"/>
      <c r="BL118" s="7"/>
      <c r="BM118" s="7"/>
      <c r="BN118" s="7"/>
    </row>
    <row r="119" spans="1:66" s="30" customFormat="1">
      <c r="A119" s="95"/>
      <c r="B119" s="71"/>
      <c r="C119" s="65"/>
      <c r="D119" s="65"/>
      <c r="E119" s="101"/>
      <c r="F119" s="35" t="s">
        <v>33</v>
      </c>
      <c r="G119" s="31">
        <f>H119+I119+J119+K119+L119+N119+M119</f>
        <v>0</v>
      </c>
      <c r="H119" s="31">
        <v>0</v>
      </c>
      <c r="I119" s="31">
        <v>0</v>
      </c>
      <c r="J119" s="31">
        <v>0</v>
      </c>
      <c r="K119" s="31">
        <v>0</v>
      </c>
      <c r="L119" s="31">
        <v>0</v>
      </c>
      <c r="M119" s="31">
        <v>0</v>
      </c>
      <c r="N119" s="31">
        <v>0</v>
      </c>
      <c r="O119" s="98"/>
      <c r="P119" s="71"/>
      <c r="Q119" s="106"/>
      <c r="R119" s="72"/>
      <c r="S119" s="72"/>
      <c r="T119" s="72"/>
      <c r="U119" s="72"/>
      <c r="V119" s="72"/>
      <c r="W119" s="72"/>
      <c r="X119" s="72"/>
      <c r="Y119" s="7"/>
      <c r="Z119" s="7"/>
      <c r="AA119" s="7"/>
      <c r="AB119" s="7"/>
      <c r="AC119" s="7"/>
      <c r="AD119" s="7"/>
      <c r="AE119" s="7"/>
      <c r="AF119" s="7"/>
      <c r="AG119" s="7"/>
      <c r="AH119" s="7"/>
      <c r="AI119" s="7"/>
      <c r="AJ119" s="7"/>
      <c r="AK119" s="7"/>
      <c r="AL119" s="7"/>
      <c r="AM119" s="7"/>
      <c r="AN119" s="7"/>
      <c r="AO119" s="7"/>
      <c r="AP119" s="7"/>
      <c r="AQ119" s="7"/>
      <c r="AR119" s="7"/>
      <c r="AS119" s="7"/>
      <c r="AT119" s="7"/>
      <c r="AU119" s="7"/>
      <c r="AV119" s="7"/>
      <c r="AW119" s="7"/>
      <c r="AX119" s="7"/>
      <c r="AY119" s="7"/>
      <c r="AZ119" s="7"/>
      <c r="BA119" s="7"/>
      <c r="BB119" s="7"/>
      <c r="BC119" s="7"/>
      <c r="BD119" s="7"/>
      <c r="BE119" s="7"/>
      <c r="BF119" s="7"/>
      <c r="BG119" s="7"/>
      <c r="BH119" s="7"/>
      <c r="BI119" s="7"/>
      <c r="BJ119" s="7"/>
      <c r="BK119" s="7"/>
      <c r="BL119" s="7"/>
      <c r="BM119" s="7"/>
      <c r="BN119" s="7"/>
    </row>
    <row r="120" spans="1:66" s="30" customFormat="1" ht="24.75" customHeight="1">
      <c r="A120" s="93" t="s">
        <v>59</v>
      </c>
      <c r="B120" s="69" t="s">
        <v>171</v>
      </c>
      <c r="C120" s="64" t="s">
        <v>26</v>
      </c>
      <c r="D120" s="64" t="s">
        <v>166</v>
      </c>
      <c r="E120" s="99" t="s">
        <v>107</v>
      </c>
      <c r="F120" s="19" t="s">
        <v>21</v>
      </c>
      <c r="G120" s="31">
        <f t="shared" ref="G120:N120" si="49">G121+G122+G123+G124</f>
        <v>33101735.879999999</v>
      </c>
      <c r="H120" s="31">
        <f t="shared" si="49"/>
        <v>5605865.0300000003</v>
      </c>
      <c r="I120" s="31">
        <f t="shared" si="49"/>
        <v>5904851.3399999999</v>
      </c>
      <c r="J120" s="31">
        <f t="shared" si="49"/>
        <v>7072050.4500000002</v>
      </c>
      <c r="K120" s="31">
        <f t="shared" si="49"/>
        <v>7072782</v>
      </c>
      <c r="L120" s="31">
        <f t="shared" si="49"/>
        <v>7077775.0599999996</v>
      </c>
      <c r="M120" s="31">
        <f>M121+M122+M123+M124</f>
        <v>184206</v>
      </c>
      <c r="N120" s="31">
        <f t="shared" si="49"/>
        <v>184206</v>
      </c>
      <c r="O120" s="96" t="s">
        <v>123</v>
      </c>
      <c r="P120" s="69" t="s">
        <v>10</v>
      </c>
      <c r="Q120" s="104">
        <f>X120</f>
        <v>100</v>
      </c>
      <c r="R120" s="72">
        <v>100</v>
      </c>
      <c r="S120" s="72">
        <v>100</v>
      </c>
      <c r="T120" s="72">
        <v>100</v>
      </c>
      <c r="U120" s="72">
        <v>100</v>
      </c>
      <c r="V120" s="72">
        <v>100</v>
      </c>
      <c r="W120" s="72">
        <v>100</v>
      </c>
      <c r="X120" s="72">
        <v>100</v>
      </c>
      <c r="Y120" s="7"/>
      <c r="Z120" s="7"/>
      <c r="AA120" s="7"/>
      <c r="AB120" s="7"/>
      <c r="AC120" s="7"/>
      <c r="AD120" s="7"/>
      <c r="AE120" s="7"/>
      <c r="AF120" s="7"/>
      <c r="AG120" s="7"/>
      <c r="AH120" s="7"/>
      <c r="AI120" s="7"/>
      <c r="AJ120" s="7"/>
      <c r="AK120" s="7"/>
      <c r="AL120" s="7"/>
      <c r="AM120" s="7"/>
      <c r="AN120" s="7"/>
      <c r="AO120" s="7"/>
      <c r="AP120" s="7"/>
      <c r="AQ120" s="7"/>
      <c r="AR120" s="7"/>
      <c r="AS120" s="7"/>
      <c r="AT120" s="7"/>
      <c r="AU120" s="7"/>
      <c r="AV120" s="7"/>
      <c r="AW120" s="7"/>
      <c r="AX120" s="7"/>
      <c r="AY120" s="7"/>
      <c r="AZ120" s="7"/>
      <c r="BA120" s="7"/>
      <c r="BB120" s="7"/>
      <c r="BC120" s="7"/>
      <c r="BD120" s="7"/>
      <c r="BE120" s="7"/>
      <c r="BF120" s="7"/>
      <c r="BG120" s="7"/>
      <c r="BH120" s="7"/>
      <c r="BI120" s="7"/>
      <c r="BJ120" s="7"/>
      <c r="BK120" s="7"/>
      <c r="BL120" s="7"/>
      <c r="BM120" s="7"/>
      <c r="BN120" s="7"/>
    </row>
    <row r="121" spans="1:66" s="30" customFormat="1" ht="23.25" customHeight="1">
      <c r="A121" s="94"/>
      <c r="B121" s="70"/>
      <c r="C121" s="64"/>
      <c r="D121" s="64"/>
      <c r="E121" s="100"/>
      <c r="F121" s="19" t="s">
        <v>31</v>
      </c>
      <c r="G121" s="31">
        <f>H121+I121+J121+K121+L121+N121+M121</f>
        <v>1029753.15</v>
      </c>
      <c r="H121" s="31">
        <v>112117.3</v>
      </c>
      <c r="I121" s="31">
        <v>118097.34</v>
      </c>
      <c r="J121" s="31">
        <v>141441.45000000001</v>
      </c>
      <c r="K121" s="31">
        <v>142346</v>
      </c>
      <c r="L121" s="31">
        <v>147339.06</v>
      </c>
      <c r="M121" s="31">
        <v>184206</v>
      </c>
      <c r="N121" s="31">
        <v>184206</v>
      </c>
      <c r="O121" s="97"/>
      <c r="P121" s="70"/>
      <c r="Q121" s="105"/>
      <c r="R121" s="72"/>
      <c r="S121" s="72"/>
      <c r="T121" s="72"/>
      <c r="U121" s="72"/>
      <c r="V121" s="72"/>
      <c r="W121" s="72"/>
      <c r="X121" s="72"/>
      <c r="Y121" s="7"/>
      <c r="Z121" s="7"/>
      <c r="AA121" s="7"/>
      <c r="AB121" s="7"/>
      <c r="AC121" s="7"/>
      <c r="AD121" s="7"/>
      <c r="AE121" s="7"/>
      <c r="AF121" s="7"/>
      <c r="AG121" s="7"/>
      <c r="AH121" s="7"/>
      <c r="AI121" s="7"/>
      <c r="AJ121" s="7"/>
      <c r="AK121" s="7"/>
      <c r="AL121" s="7"/>
      <c r="AM121" s="7"/>
      <c r="AN121" s="7"/>
      <c r="AO121" s="7"/>
      <c r="AP121" s="7"/>
      <c r="AQ121" s="7"/>
      <c r="AR121" s="7"/>
      <c r="AS121" s="7"/>
      <c r="AT121" s="7"/>
      <c r="AU121" s="7"/>
      <c r="AV121" s="7"/>
      <c r="AW121" s="7"/>
      <c r="AX121" s="7"/>
      <c r="AY121" s="7"/>
      <c r="AZ121" s="7"/>
      <c r="BA121" s="7"/>
      <c r="BB121" s="7"/>
      <c r="BC121" s="7"/>
      <c r="BD121" s="7"/>
      <c r="BE121" s="7"/>
      <c r="BF121" s="7"/>
      <c r="BG121" s="7"/>
      <c r="BH121" s="7"/>
      <c r="BI121" s="7"/>
      <c r="BJ121" s="7"/>
      <c r="BK121" s="7"/>
      <c r="BL121" s="7"/>
      <c r="BM121" s="7"/>
      <c r="BN121" s="7"/>
    </row>
    <row r="122" spans="1:66" s="30" customFormat="1" ht="24.75" customHeight="1">
      <c r="A122" s="94"/>
      <c r="B122" s="70"/>
      <c r="C122" s="64"/>
      <c r="D122" s="64"/>
      <c r="E122" s="100"/>
      <c r="F122" s="19" t="s">
        <v>72</v>
      </c>
      <c r="G122" s="31">
        <f>H122+I122+J122+K122+L122+N122+M122</f>
        <v>32071982.73</v>
      </c>
      <c r="H122" s="31">
        <v>5493747.7300000004</v>
      </c>
      <c r="I122" s="31">
        <v>5786754</v>
      </c>
      <c r="J122" s="31">
        <v>6930609</v>
      </c>
      <c r="K122" s="31">
        <v>6930436</v>
      </c>
      <c r="L122" s="31">
        <v>6930436</v>
      </c>
      <c r="M122" s="31">
        <v>0</v>
      </c>
      <c r="N122" s="31">
        <v>0</v>
      </c>
      <c r="O122" s="97"/>
      <c r="P122" s="70"/>
      <c r="Q122" s="105"/>
      <c r="R122" s="72"/>
      <c r="S122" s="72"/>
      <c r="T122" s="72"/>
      <c r="U122" s="72"/>
      <c r="V122" s="72"/>
      <c r="W122" s="72"/>
      <c r="X122" s="72"/>
      <c r="Y122" s="7"/>
      <c r="Z122" s="7"/>
      <c r="AA122" s="7"/>
      <c r="AB122" s="7"/>
      <c r="AC122" s="7"/>
      <c r="AD122" s="7"/>
      <c r="AE122" s="7"/>
      <c r="AF122" s="7"/>
      <c r="AG122" s="7"/>
      <c r="AH122" s="7"/>
      <c r="AI122" s="7"/>
      <c r="AJ122" s="7"/>
      <c r="AK122" s="7"/>
      <c r="AL122" s="7"/>
      <c r="AM122" s="7"/>
      <c r="AN122" s="7"/>
      <c r="AO122" s="7"/>
      <c r="AP122" s="7"/>
      <c r="AQ122" s="7"/>
      <c r="AR122" s="7"/>
      <c r="AS122" s="7"/>
      <c r="AT122" s="7"/>
      <c r="AU122" s="7"/>
      <c r="AV122" s="7"/>
      <c r="AW122" s="7"/>
      <c r="AX122" s="7"/>
      <c r="AY122" s="7"/>
      <c r="AZ122" s="7"/>
      <c r="BA122" s="7"/>
      <c r="BB122" s="7"/>
      <c r="BC122" s="7"/>
      <c r="BD122" s="7"/>
      <c r="BE122" s="7"/>
      <c r="BF122" s="7"/>
      <c r="BG122" s="7"/>
      <c r="BH122" s="7"/>
      <c r="BI122" s="7"/>
      <c r="BJ122" s="7"/>
      <c r="BK122" s="7"/>
      <c r="BL122" s="7"/>
      <c r="BM122" s="7"/>
      <c r="BN122" s="7"/>
    </row>
    <row r="123" spans="1:66" s="30" customFormat="1" ht="24.75" customHeight="1">
      <c r="A123" s="94"/>
      <c r="B123" s="70"/>
      <c r="C123" s="64"/>
      <c r="D123" s="64"/>
      <c r="E123" s="100"/>
      <c r="F123" s="19" t="s">
        <v>32</v>
      </c>
      <c r="G123" s="31">
        <f>H123+I123+J123+K123+L123+N123+M123</f>
        <v>0</v>
      </c>
      <c r="H123" s="31">
        <v>0</v>
      </c>
      <c r="I123" s="31">
        <v>0</v>
      </c>
      <c r="J123" s="31">
        <v>0</v>
      </c>
      <c r="K123" s="31">
        <v>0</v>
      </c>
      <c r="L123" s="31">
        <v>0</v>
      </c>
      <c r="M123" s="31">
        <v>0</v>
      </c>
      <c r="N123" s="31">
        <v>0</v>
      </c>
      <c r="O123" s="97"/>
      <c r="P123" s="70"/>
      <c r="Q123" s="105"/>
      <c r="R123" s="72"/>
      <c r="S123" s="72"/>
      <c r="T123" s="72"/>
      <c r="U123" s="72"/>
      <c r="V123" s="72"/>
      <c r="W123" s="72"/>
      <c r="X123" s="72"/>
      <c r="Y123" s="7"/>
      <c r="Z123" s="7"/>
      <c r="AA123" s="7"/>
      <c r="AB123" s="7"/>
      <c r="AC123" s="7"/>
      <c r="AD123" s="7"/>
      <c r="AE123" s="7"/>
      <c r="AF123" s="7"/>
      <c r="AG123" s="7"/>
      <c r="AH123" s="7"/>
      <c r="AI123" s="7"/>
      <c r="AJ123" s="7"/>
      <c r="AK123" s="7"/>
      <c r="AL123" s="7"/>
      <c r="AM123" s="7"/>
      <c r="AN123" s="7"/>
      <c r="AO123" s="7"/>
      <c r="AP123" s="7"/>
      <c r="AQ123" s="7"/>
      <c r="AR123" s="7"/>
      <c r="AS123" s="7"/>
      <c r="AT123" s="7"/>
      <c r="AU123" s="7"/>
      <c r="AV123" s="7"/>
      <c r="AW123" s="7"/>
      <c r="AX123" s="7"/>
      <c r="AY123" s="7"/>
      <c r="AZ123" s="7"/>
      <c r="BA123" s="7"/>
      <c r="BB123" s="7"/>
      <c r="BC123" s="7"/>
      <c r="BD123" s="7"/>
      <c r="BE123" s="7"/>
      <c r="BF123" s="7"/>
      <c r="BG123" s="7"/>
      <c r="BH123" s="7"/>
      <c r="BI123" s="7"/>
      <c r="BJ123" s="7"/>
      <c r="BK123" s="7"/>
      <c r="BL123" s="7"/>
      <c r="BM123" s="7"/>
      <c r="BN123" s="7"/>
    </row>
    <row r="124" spans="1:66" s="30" customFormat="1" ht="47.25" customHeight="1">
      <c r="A124" s="95"/>
      <c r="B124" s="71"/>
      <c r="C124" s="65"/>
      <c r="D124" s="65"/>
      <c r="E124" s="101"/>
      <c r="F124" s="35" t="s">
        <v>33</v>
      </c>
      <c r="G124" s="31">
        <f>H124+I124+J124+K124+L124+N124+M124</f>
        <v>0</v>
      </c>
      <c r="H124" s="31">
        <v>0</v>
      </c>
      <c r="I124" s="31">
        <v>0</v>
      </c>
      <c r="J124" s="31">
        <v>0</v>
      </c>
      <c r="K124" s="31">
        <v>0</v>
      </c>
      <c r="L124" s="31">
        <v>0</v>
      </c>
      <c r="M124" s="31">
        <v>0</v>
      </c>
      <c r="N124" s="31">
        <v>0</v>
      </c>
      <c r="O124" s="98"/>
      <c r="P124" s="71"/>
      <c r="Q124" s="106"/>
      <c r="R124" s="72"/>
      <c r="S124" s="72"/>
      <c r="T124" s="72"/>
      <c r="U124" s="72"/>
      <c r="V124" s="72"/>
      <c r="W124" s="72"/>
      <c r="X124" s="72"/>
      <c r="Y124" s="7"/>
      <c r="Z124" s="7"/>
      <c r="AA124" s="7"/>
      <c r="AB124" s="7"/>
      <c r="AC124" s="7"/>
      <c r="AD124" s="7"/>
      <c r="AE124" s="7"/>
      <c r="AF124" s="7"/>
      <c r="AG124" s="7"/>
      <c r="AH124" s="7"/>
      <c r="AI124" s="7"/>
      <c r="AJ124" s="7"/>
      <c r="AK124" s="7"/>
      <c r="AL124" s="7"/>
      <c r="AM124" s="7"/>
      <c r="AN124" s="7"/>
      <c r="AO124" s="7"/>
      <c r="AP124" s="7"/>
      <c r="AQ124" s="7"/>
      <c r="AR124" s="7"/>
      <c r="AS124" s="7"/>
      <c r="AT124" s="7"/>
      <c r="AU124" s="7"/>
      <c r="AV124" s="7"/>
      <c r="AW124" s="7"/>
      <c r="AX124" s="7"/>
      <c r="AY124" s="7"/>
      <c r="AZ124" s="7"/>
      <c r="BA124" s="7"/>
      <c r="BB124" s="7"/>
      <c r="BC124" s="7"/>
      <c r="BD124" s="7"/>
      <c r="BE124" s="7"/>
      <c r="BF124" s="7"/>
      <c r="BG124" s="7"/>
      <c r="BH124" s="7"/>
      <c r="BI124" s="7"/>
      <c r="BJ124" s="7"/>
      <c r="BK124" s="7"/>
      <c r="BL124" s="7"/>
      <c r="BM124" s="7"/>
      <c r="BN124" s="7"/>
    </row>
    <row r="125" spans="1:66" s="30" customFormat="1" ht="21">
      <c r="A125" s="93" t="s">
        <v>60</v>
      </c>
      <c r="B125" s="69" t="s">
        <v>61</v>
      </c>
      <c r="C125" s="64" t="s">
        <v>26</v>
      </c>
      <c r="D125" s="64" t="s">
        <v>166</v>
      </c>
      <c r="E125" s="99" t="s">
        <v>108</v>
      </c>
      <c r="F125" s="19" t="s">
        <v>21</v>
      </c>
      <c r="G125" s="31">
        <f>G126+G127+G128+G129</f>
        <v>11482273.720000001</v>
      </c>
      <c r="H125" s="31">
        <f t="shared" ref="H125:N125" si="50">H126+H127+H128+H129</f>
        <v>1246953.1499999999</v>
      </c>
      <c r="I125" s="31">
        <f t="shared" si="50"/>
        <v>1299332.67</v>
      </c>
      <c r="J125" s="31">
        <f t="shared" si="50"/>
        <v>1492425.32</v>
      </c>
      <c r="K125" s="31">
        <f t="shared" si="50"/>
        <v>1769654.72</v>
      </c>
      <c r="L125" s="31">
        <f t="shared" si="50"/>
        <v>2005486.4</v>
      </c>
      <c r="M125" s="31">
        <f>M126+M127+M128+M129</f>
        <v>1834210.73</v>
      </c>
      <c r="N125" s="31">
        <f t="shared" si="50"/>
        <v>1834210.73</v>
      </c>
      <c r="O125" s="96" t="s">
        <v>90</v>
      </c>
      <c r="P125" s="69" t="s">
        <v>10</v>
      </c>
      <c r="Q125" s="104">
        <f>X125</f>
        <v>100</v>
      </c>
      <c r="R125" s="72">
        <v>100</v>
      </c>
      <c r="S125" s="72">
        <v>100</v>
      </c>
      <c r="T125" s="72">
        <v>100</v>
      </c>
      <c r="U125" s="72">
        <v>100</v>
      </c>
      <c r="V125" s="72">
        <v>100</v>
      </c>
      <c r="W125" s="72">
        <v>100</v>
      </c>
      <c r="X125" s="72">
        <v>100</v>
      </c>
      <c r="Y125" s="7"/>
      <c r="Z125" s="7"/>
      <c r="AA125" s="7"/>
      <c r="AB125" s="7"/>
      <c r="AC125" s="7"/>
      <c r="AD125" s="7"/>
      <c r="AE125" s="7"/>
      <c r="AF125" s="7"/>
      <c r="AG125" s="7"/>
      <c r="AH125" s="7"/>
      <c r="AI125" s="7"/>
      <c r="AJ125" s="7"/>
      <c r="AK125" s="7"/>
      <c r="AL125" s="7"/>
      <c r="AM125" s="7"/>
      <c r="AN125" s="7"/>
      <c r="AO125" s="7"/>
      <c r="AP125" s="7"/>
      <c r="AQ125" s="7"/>
      <c r="AR125" s="7"/>
      <c r="AS125" s="7"/>
      <c r="AT125" s="7"/>
      <c r="AU125" s="7"/>
      <c r="AV125" s="7"/>
      <c r="AW125" s="7"/>
      <c r="AX125" s="7"/>
      <c r="AY125" s="7"/>
      <c r="AZ125" s="7"/>
      <c r="BA125" s="7"/>
      <c r="BB125" s="7"/>
      <c r="BC125" s="7"/>
      <c r="BD125" s="7"/>
      <c r="BE125" s="7"/>
      <c r="BF125" s="7"/>
      <c r="BG125" s="7"/>
      <c r="BH125" s="7"/>
      <c r="BI125" s="7"/>
      <c r="BJ125" s="7"/>
      <c r="BK125" s="7"/>
      <c r="BL125" s="7"/>
      <c r="BM125" s="7"/>
      <c r="BN125" s="7"/>
    </row>
    <row r="126" spans="1:66" s="30" customFormat="1">
      <c r="A126" s="94"/>
      <c r="B126" s="70"/>
      <c r="C126" s="64"/>
      <c r="D126" s="64"/>
      <c r="E126" s="100"/>
      <c r="F126" s="19" t="s">
        <v>31</v>
      </c>
      <c r="G126" s="31">
        <f>H126+I126+J126+K126+L126+N126+M126</f>
        <v>11482273.720000001</v>
      </c>
      <c r="H126" s="31">
        <v>1246953.1499999999</v>
      </c>
      <c r="I126" s="31">
        <v>1299332.67</v>
      </c>
      <c r="J126" s="31">
        <v>1492425.32</v>
      </c>
      <c r="K126" s="31">
        <v>1769654.72</v>
      </c>
      <c r="L126" s="31">
        <v>2005486.4</v>
      </c>
      <c r="M126" s="31">
        <v>1834210.73</v>
      </c>
      <c r="N126" s="31">
        <v>1834210.73</v>
      </c>
      <c r="O126" s="97"/>
      <c r="P126" s="70"/>
      <c r="Q126" s="105"/>
      <c r="R126" s="72"/>
      <c r="S126" s="72"/>
      <c r="T126" s="72"/>
      <c r="U126" s="72"/>
      <c r="V126" s="72"/>
      <c r="W126" s="72"/>
      <c r="X126" s="72"/>
      <c r="Y126" s="7"/>
      <c r="Z126" s="7"/>
      <c r="AA126" s="7"/>
      <c r="AB126" s="7"/>
      <c r="AC126" s="7"/>
      <c r="AD126" s="7"/>
      <c r="AE126" s="7"/>
      <c r="AF126" s="7"/>
      <c r="AG126" s="7"/>
      <c r="AH126" s="7"/>
      <c r="AI126" s="7"/>
      <c r="AJ126" s="7"/>
      <c r="AK126" s="7"/>
      <c r="AL126" s="7"/>
      <c r="AM126" s="7"/>
      <c r="AN126" s="7"/>
      <c r="AO126" s="7"/>
      <c r="AP126" s="7"/>
      <c r="AQ126" s="7"/>
      <c r="AR126" s="7"/>
      <c r="AS126" s="7"/>
      <c r="AT126" s="7"/>
      <c r="AU126" s="7"/>
      <c r="AV126" s="7"/>
      <c r="AW126" s="7"/>
      <c r="AX126" s="7"/>
      <c r="AY126" s="7"/>
      <c r="AZ126" s="7"/>
      <c r="BA126" s="7"/>
      <c r="BB126" s="7"/>
      <c r="BC126" s="7"/>
      <c r="BD126" s="7"/>
      <c r="BE126" s="7"/>
      <c r="BF126" s="7"/>
      <c r="BG126" s="7"/>
      <c r="BH126" s="7"/>
      <c r="BI126" s="7"/>
      <c r="BJ126" s="7"/>
      <c r="BK126" s="7"/>
      <c r="BL126" s="7"/>
      <c r="BM126" s="7"/>
      <c r="BN126" s="7"/>
    </row>
    <row r="127" spans="1:66" s="30" customFormat="1">
      <c r="A127" s="94"/>
      <c r="B127" s="70"/>
      <c r="C127" s="64"/>
      <c r="D127" s="64"/>
      <c r="E127" s="100"/>
      <c r="F127" s="19" t="s">
        <v>72</v>
      </c>
      <c r="G127" s="31">
        <f>H127+I127+J127+K127+L127+N127+M127</f>
        <v>0</v>
      </c>
      <c r="H127" s="31">
        <v>0</v>
      </c>
      <c r="I127" s="31">
        <v>0</v>
      </c>
      <c r="J127" s="31">
        <v>0</v>
      </c>
      <c r="K127" s="31">
        <v>0</v>
      </c>
      <c r="L127" s="31">
        <v>0</v>
      </c>
      <c r="M127" s="31">
        <v>0</v>
      </c>
      <c r="N127" s="31">
        <v>0</v>
      </c>
      <c r="O127" s="97"/>
      <c r="P127" s="70"/>
      <c r="Q127" s="105"/>
      <c r="R127" s="72"/>
      <c r="S127" s="72"/>
      <c r="T127" s="72"/>
      <c r="U127" s="72"/>
      <c r="V127" s="72"/>
      <c r="W127" s="72"/>
      <c r="X127" s="72"/>
      <c r="Y127" s="7"/>
      <c r="Z127" s="7"/>
      <c r="AA127" s="7"/>
      <c r="AB127" s="7"/>
      <c r="AC127" s="7"/>
      <c r="AD127" s="7"/>
      <c r="AE127" s="7"/>
      <c r="AF127" s="7"/>
      <c r="AG127" s="7"/>
      <c r="AH127" s="7"/>
      <c r="AI127" s="7"/>
      <c r="AJ127" s="7"/>
      <c r="AK127" s="7"/>
      <c r="AL127" s="7"/>
      <c r="AM127" s="7"/>
      <c r="AN127" s="7"/>
      <c r="AO127" s="7"/>
      <c r="AP127" s="7"/>
      <c r="AQ127" s="7"/>
      <c r="AR127" s="7"/>
      <c r="AS127" s="7"/>
      <c r="AT127" s="7"/>
      <c r="AU127" s="7"/>
      <c r="AV127" s="7"/>
      <c r="AW127" s="7"/>
      <c r="AX127" s="7"/>
      <c r="AY127" s="7"/>
      <c r="AZ127" s="7"/>
      <c r="BA127" s="7"/>
      <c r="BB127" s="7"/>
      <c r="BC127" s="7"/>
      <c r="BD127" s="7"/>
      <c r="BE127" s="7"/>
      <c r="BF127" s="7"/>
      <c r="BG127" s="7"/>
      <c r="BH127" s="7"/>
      <c r="BI127" s="7"/>
      <c r="BJ127" s="7"/>
      <c r="BK127" s="7"/>
      <c r="BL127" s="7"/>
      <c r="BM127" s="7"/>
      <c r="BN127" s="7"/>
    </row>
    <row r="128" spans="1:66" s="30" customFormat="1">
      <c r="A128" s="94"/>
      <c r="B128" s="70"/>
      <c r="C128" s="64"/>
      <c r="D128" s="64"/>
      <c r="E128" s="100"/>
      <c r="F128" s="19" t="s">
        <v>32</v>
      </c>
      <c r="G128" s="31">
        <f>H128+I128+J128+K128+L128+N128+M128</f>
        <v>0</v>
      </c>
      <c r="H128" s="31">
        <v>0</v>
      </c>
      <c r="I128" s="31">
        <v>0</v>
      </c>
      <c r="J128" s="31">
        <v>0</v>
      </c>
      <c r="K128" s="31">
        <v>0</v>
      </c>
      <c r="L128" s="31">
        <v>0</v>
      </c>
      <c r="M128" s="31">
        <v>0</v>
      </c>
      <c r="N128" s="31">
        <v>0</v>
      </c>
      <c r="O128" s="97"/>
      <c r="P128" s="70"/>
      <c r="Q128" s="105"/>
      <c r="R128" s="72"/>
      <c r="S128" s="72"/>
      <c r="T128" s="72"/>
      <c r="U128" s="72"/>
      <c r="V128" s="72"/>
      <c r="W128" s="72"/>
      <c r="X128" s="72"/>
      <c r="Y128" s="7"/>
      <c r="Z128" s="7"/>
      <c r="AA128" s="7"/>
      <c r="AB128" s="7"/>
      <c r="AC128" s="7"/>
      <c r="AD128" s="7"/>
      <c r="AE128" s="7"/>
      <c r="AF128" s="7"/>
      <c r="AG128" s="7"/>
      <c r="AH128" s="7"/>
      <c r="AI128" s="7"/>
      <c r="AJ128" s="7"/>
      <c r="AK128" s="7"/>
      <c r="AL128" s="7"/>
      <c r="AM128" s="7"/>
      <c r="AN128" s="7"/>
      <c r="AO128" s="7"/>
      <c r="AP128" s="7"/>
      <c r="AQ128" s="7"/>
      <c r="AR128" s="7"/>
      <c r="AS128" s="7"/>
      <c r="AT128" s="7"/>
      <c r="AU128" s="7"/>
      <c r="AV128" s="7"/>
      <c r="AW128" s="7"/>
      <c r="AX128" s="7"/>
      <c r="AY128" s="7"/>
      <c r="AZ128" s="7"/>
      <c r="BA128" s="7"/>
      <c r="BB128" s="7"/>
      <c r="BC128" s="7"/>
      <c r="BD128" s="7"/>
      <c r="BE128" s="7"/>
      <c r="BF128" s="7"/>
      <c r="BG128" s="7"/>
      <c r="BH128" s="7"/>
      <c r="BI128" s="7"/>
      <c r="BJ128" s="7"/>
      <c r="BK128" s="7"/>
      <c r="BL128" s="7"/>
      <c r="BM128" s="7"/>
      <c r="BN128" s="7"/>
    </row>
    <row r="129" spans="1:66" s="30" customFormat="1">
      <c r="A129" s="95"/>
      <c r="B129" s="71"/>
      <c r="C129" s="65"/>
      <c r="D129" s="65"/>
      <c r="E129" s="101"/>
      <c r="F129" s="35" t="s">
        <v>33</v>
      </c>
      <c r="G129" s="31">
        <f>H129+I129+J129+K129+L129+N129+M129</f>
        <v>0</v>
      </c>
      <c r="H129" s="31">
        <v>0</v>
      </c>
      <c r="I129" s="31">
        <v>0</v>
      </c>
      <c r="J129" s="31">
        <v>0</v>
      </c>
      <c r="K129" s="31">
        <v>0</v>
      </c>
      <c r="L129" s="31">
        <v>0</v>
      </c>
      <c r="M129" s="31">
        <v>0</v>
      </c>
      <c r="N129" s="31">
        <v>0</v>
      </c>
      <c r="O129" s="98"/>
      <c r="P129" s="71"/>
      <c r="Q129" s="106"/>
      <c r="R129" s="72"/>
      <c r="S129" s="72"/>
      <c r="T129" s="72"/>
      <c r="U129" s="72"/>
      <c r="V129" s="72"/>
      <c r="W129" s="72"/>
      <c r="X129" s="72"/>
      <c r="Y129" s="7"/>
      <c r="Z129" s="7"/>
      <c r="AA129" s="7"/>
      <c r="AB129" s="7"/>
      <c r="AC129" s="7"/>
      <c r="AD129" s="7"/>
      <c r="AE129" s="7"/>
      <c r="AF129" s="7"/>
      <c r="AG129" s="7"/>
      <c r="AH129" s="7"/>
      <c r="AI129" s="7"/>
      <c r="AJ129" s="7"/>
      <c r="AK129" s="7"/>
      <c r="AL129" s="7"/>
      <c r="AM129" s="7"/>
      <c r="AN129" s="7"/>
      <c r="AO129" s="7"/>
      <c r="AP129" s="7"/>
      <c r="AQ129" s="7"/>
      <c r="AR129" s="7"/>
      <c r="AS129" s="7"/>
      <c r="AT129" s="7"/>
      <c r="AU129" s="7"/>
      <c r="AV129" s="7"/>
      <c r="AW129" s="7"/>
      <c r="AX129" s="7"/>
      <c r="AY129" s="7"/>
      <c r="AZ129" s="7"/>
      <c r="BA129" s="7"/>
      <c r="BB129" s="7"/>
      <c r="BC129" s="7"/>
      <c r="BD129" s="7"/>
      <c r="BE129" s="7"/>
      <c r="BF129" s="7"/>
      <c r="BG129" s="7"/>
      <c r="BH129" s="7"/>
      <c r="BI129" s="7"/>
      <c r="BJ129" s="7"/>
      <c r="BK129" s="7"/>
      <c r="BL129" s="7"/>
      <c r="BM129" s="7"/>
      <c r="BN129" s="7"/>
    </row>
    <row r="130" spans="1:66" s="30" customFormat="1" ht="21">
      <c r="A130" s="93" t="s">
        <v>127</v>
      </c>
      <c r="B130" s="110" t="s">
        <v>154</v>
      </c>
      <c r="C130" s="64" t="s">
        <v>26</v>
      </c>
      <c r="D130" s="64" t="s">
        <v>166</v>
      </c>
      <c r="E130" s="137" t="s">
        <v>128</v>
      </c>
      <c r="F130" s="19" t="s">
        <v>21</v>
      </c>
      <c r="G130" s="31">
        <f>G131+G132+G133+G134</f>
        <v>26000</v>
      </c>
      <c r="H130" s="31">
        <f t="shared" ref="H130:N130" si="51">H131+H132+H133+H134</f>
        <v>10000</v>
      </c>
      <c r="I130" s="31">
        <f t="shared" si="51"/>
        <v>0</v>
      </c>
      <c r="J130" s="31">
        <f t="shared" si="51"/>
        <v>8000</v>
      </c>
      <c r="K130" s="31">
        <f t="shared" si="51"/>
        <v>8000</v>
      </c>
      <c r="L130" s="31">
        <f t="shared" si="51"/>
        <v>0</v>
      </c>
      <c r="M130" s="31">
        <f>M131+M132+M133+M134</f>
        <v>0</v>
      </c>
      <c r="N130" s="31">
        <f t="shared" si="51"/>
        <v>0</v>
      </c>
      <c r="O130" s="69" t="s">
        <v>129</v>
      </c>
      <c r="P130" s="69" t="s">
        <v>11</v>
      </c>
      <c r="Q130" s="104">
        <v>2</v>
      </c>
      <c r="R130" s="72">
        <v>2</v>
      </c>
      <c r="S130" s="72">
        <v>0</v>
      </c>
      <c r="T130" s="72">
        <v>0</v>
      </c>
      <c r="U130" s="72">
        <v>0</v>
      </c>
      <c r="V130" s="72">
        <v>0</v>
      </c>
      <c r="W130" s="72">
        <v>0</v>
      </c>
      <c r="X130" s="72">
        <v>0</v>
      </c>
      <c r="Y130" s="7"/>
      <c r="Z130" s="7"/>
      <c r="AA130" s="7"/>
      <c r="AB130" s="7"/>
      <c r="AC130" s="7"/>
      <c r="AD130" s="7"/>
      <c r="AE130" s="7"/>
      <c r="AF130" s="7"/>
      <c r="AG130" s="7"/>
      <c r="AH130" s="7"/>
      <c r="AI130" s="7"/>
      <c r="AJ130" s="7"/>
      <c r="AK130" s="7"/>
      <c r="AL130" s="7"/>
      <c r="AM130" s="7"/>
      <c r="AN130" s="7"/>
      <c r="AO130" s="7"/>
      <c r="AP130" s="7"/>
      <c r="AQ130" s="7"/>
      <c r="AR130" s="7"/>
      <c r="AS130" s="7"/>
      <c r="AT130" s="7"/>
      <c r="AU130" s="7"/>
      <c r="AV130" s="7"/>
      <c r="AW130" s="7"/>
      <c r="AX130" s="7"/>
      <c r="AY130" s="7"/>
      <c r="AZ130" s="7"/>
      <c r="BA130" s="7"/>
      <c r="BB130" s="7"/>
      <c r="BC130" s="7"/>
      <c r="BD130" s="7"/>
      <c r="BE130" s="7"/>
      <c r="BF130" s="7"/>
      <c r="BG130" s="7"/>
      <c r="BH130" s="7"/>
      <c r="BI130" s="7"/>
      <c r="BJ130" s="7"/>
      <c r="BK130" s="7"/>
      <c r="BL130" s="7"/>
      <c r="BM130" s="7"/>
      <c r="BN130" s="7"/>
    </row>
    <row r="131" spans="1:66" s="30" customFormat="1">
      <c r="A131" s="94"/>
      <c r="B131" s="111"/>
      <c r="C131" s="64"/>
      <c r="D131" s="64"/>
      <c r="E131" s="127"/>
      <c r="F131" s="19" t="s">
        <v>31</v>
      </c>
      <c r="G131" s="31">
        <f>H131+I131+J131+K131+L131+N131+M131</f>
        <v>26000</v>
      </c>
      <c r="H131" s="31">
        <v>10000</v>
      </c>
      <c r="I131" s="31">
        <v>0</v>
      </c>
      <c r="J131" s="31">
        <v>8000</v>
      </c>
      <c r="K131" s="31">
        <v>8000</v>
      </c>
      <c r="L131" s="31">
        <v>0</v>
      </c>
      <c r="M131" s="31">
        <v>0</v>
      </c>
      <c r="N131" s="31">
        <v>0</v>
      </c>
      <c r="O131" s="70"/>
      <c r="P131" s="70"/>
      <c r="Q131" s="105"/>
      <c r="R131" s="72"/>
      <c r="S131" s="72"/>
      <c r="T131" s="72"/>
      <c r="U131" s="72"/>
      <c r="V131" s="72"/>
      <c r="W131" s="72"/>
      <c r="X131" s="72"/>
      <c r="Y131" s="7"/>
      <c r="Z131" s="7"/>
      <c r="AA131" s="7"/>
      <c r="AB131" s="7"/>
      <c r="AC131" s="7"/>
      <c r="AD131" s="7"/>
      <c r="AE131" s="7"/>
      <c r="AF131" s="7"/>
      <c r="AG131" s="7"/>
      <c r="AH131" s="7"/>
      <c r="AI131" s="7"/>
      <c r="AJ131" s="7"/>
      <c r="AK131" s="7"/>
      <c r="AL131" s="7"/>
      <c r="AM131" s="7"/>
      <c r="AN131" s="7"/>
      <c r="AO131" s="7"/>
      <c r="AP131" s="7"/>
      <c r="AQ131" s="7"/>
      <c r="AR131" s="7"/>
      <c r="AS131" s="7"/>
      <c r="AT131" s="7"/>
      <c r="AU131" s="7"/>
      <c r="AV131" s="7"/>
      <c r="AW131" s="7"/>
      <c r="AX131" s="7"/>
      <c r="AY131" s="7"/>
      <c r="AZ131" s="7"/>
      <c r="BA131" s="7"/>
      <c r="BB131" s="7"/>
      <c r="BC131" s="7"/>
      <c r="BD131" s="7"/>
      <c r="BE131" s="7"/>
      <c r="BF131" s="7"/>
      <c r="BG131" s="7"/>
      <c r="BH131" s="7"/>
      <c r="BI131" s="7"/>
      <c r="BJ131" s="7"/>
      <c r="BK131" s="7"/>
      <c r="BL131" s="7"/>
      <c r="BM131" s="7"/>
      <c r="BN131" s="7"/>
    </row>
    <row r="132" spans="1:66" s="30" customFormat="1">
      <c r="A132" s="94"/>
      <c r="B132" s="111"/>
      <c r="C132" s="64"/>
      <c r="D132" s="64"/>
      <c r="E132" s="127"/>
      <c r="F132" s="19" t="s">
        <v>72</v>
      </c>
      <c r="G132" s="31">
        <f>H132+I132+J132+K132+L132+N132+M132</f>
        <v>0</v>
      </c>
      <c r="H132" s="31">
        <v>0</v>
      </c>
      <c r="I132" s="31">
        <v>0</v>
      </c>
      <c r="J132" s="31">
        <v>0</v>
      </c>
      <c r="K132" s="31">
        <v>0</v>
      </c>
      <c r="L132" s="31">
        <v>0</v>
      </c>
      <c r="M132" s="31">
        <v>0</v>
      </c>
      <c r="N132" s="31">
        <v>0</v>
      </c>
      <c r="O132" s="70"/>
      <c r="P132" s="70"/>
      <c r="Q132" s="105"/>
      <c r="R132" s="72"/>
      <c r="S132" s="72"/>
      <c r="T132" s="72"/>
      <c r="U132" s="72"/>
      <c r="V132" s="72"/>
      <c r="W132" s="72"/>
      <c r="X132" s="72"/>
      <c r="Y132" s="7"/>
      <c r="Z132" s="7"/>
      <c r="AA132" s="7"/>
      <c r="AB132" s="7"/>
      <c r="AC132" s="7"/>
      <c r="AD132" s="7"/>
      <c r="AE132" s="7"/>
      <c r="AF132" s="7"/>
      <c r="AG132" s="7"/>
      <c r="AH132" s="7"/>
      <c r="AI132" s="7"/>
      <c r="AJ132" s="7"/>
      <c r="AK132" s="7"/>
      <c r="AL132" s="7"/>
      <c r="AM132" s="7"/>
      <c r="AN132" s="7"/>
      <c r="AO132" s="7"/>
      <c r="AP132" s="7"/>
      <c r="AQ132" s="7"/>
      <c r="AR132" s="7"/>
      <c r="AS132" s="7"/>
      <c r="AT132" s="7"/>
      <c r="AU132" s="7"/>
      <c r="AV132" s="7"/>
      <c r="AW132" s="7"/>
      <c r="AX132" s="7"/>
      <c r="AY132" s="7"/>
      <c r="AZ132" s="7"/>
      <c r="BA132" s="7"/>
      <c r="BB132" s="7"/>
      <c r="BC132" s="7"/>
      <c r="BD132" s="7"/>
      <c r="BE132" s="7"/>
      <c r="BF132" s="7"/>
      <c r="BG132" s="7"/>
      <c r="BH132" s="7"/>
      <c r="BI132" s="7"/>
      <c r="BJ132" s="7"/>
      <c r="BK132" s="7"/>
      <c r="BL132" s="7"/>
      <c r="BM132" s="7"/>
      <c r="BN132" s="7"/>
    </row>
    <row r="133" spans="1:66" s="30" customFormat="1">
      <c r="A133" s="94"/>
      <c r="B133" s="111"/>
      <c r="C133" s="64"/>
      <c r="D133" s="64"/>
      <c r="E133" s="127"/>
      <c r="F133" s="19" t="s">
        <v>32</v>
      </c>
      <c r="G133" s="31">
        <f>H133+I133+J133+K133+L133+N133+M133</f>
        <v>0</v>
      </c>
      <c r="H133" s="31">
        <v>0</v>
      </c>
      <c r="I133" s="31">
        <v>0</v>
      </c>
      <c r="J133" s="31">
        <v>0</v>
      </c>
      <c r="K133" s="31">
        <v>0</v>
      </c>
      <c r="L133" s="31">
        <v>0</v>
      </c>
      <c r="M133" s="31">
        <v>0</v>
      </c>
      <c r="N133" s="31">
        <v>0</v>
      </c>
      <c r="O133" s="70"/>
      <c r="P133" s="70"/>
      <c r="Q133" s="105"/>
      <c r="R133" s="72"/>
      <c r="S133" s="72"/>
      <c r="T133" s="72"/>
      <c r="U133" s="72"/>
      <c r="V133" s="72"/>
      <c r="W133" s="72"/>
      <c r="X133" s="72"/>
      <c r="Y133" s="7"/>
      <c r="Z133" s="7"/>
      <c r="AA133" s="7"/>
      <c r="AB133" s="7"/>
      <c r="AC133" s="7"/>
      <c r="AD133" s="7"/>
      <c r="AE133" s="7"/>
      <c r="AF133" s="7"/>
      <c r="AG133" s="7"/>
      <c r="AH133" s="7"/>
      <c r="AI133" s="7"/>
      <c r="AJ133" s="7"/>
      <c r="AK133" s="7"/>
      <c r="AL133" s="7"/>
      <c r="AM133" s="7"/>
      <c r="AN133" s="7"/>
      <c r="AO133" s="7"/>
      <c r="AP133" s="7"/>
      <c r="AQ133" s="7"/>
      <c r="AR133" s="7"/>
      <c r="AS133" s="7"/>
      <c r="AT133" s="7"/>
      <c r="AU133" s="7"/>
      <c r="AV133" s="7"/>
      <c r="AW133" s="7"/>
      <c r="AX133" s="7"/>
      <c r="AY133" s="7"/>
      <c r="AZ133" s="7"/>
      <c r="BA133" s="7"/>
      <c r="BB133" s="7"/>
      <c r="BC133" s="7"/>
      <c r="BD133" s="7"/>
      <c r="BE133" s="7"/>
      <c r="BF133" s="7"/>
      <c r="BG133" s="7"/>
      <c r="BH133" s="7"/>
      <c r="BI133" s="7"/>
      <c r="BJ133" s="7"/>
      <c r="BK133" s="7"/>
      <c r="BL133" s="7"/>
      <c r="BM133" s="7"/>
      <c r="BN133" s="7"/>
    </row>
    <row r="134" spans="1:66" s="30" customFormat="1" ht="27.75" customHeight="1">
      <c r="A134" s="95"/>
      <c r="B134" s="112"/>
      <c r="C134" s="65"/>
      <c r="D134" s="65"/>
      <c r="E134" s="138"/>
      <c r="F134" s="35" t="s">
        <v>33</v>
      </c>
      <c r="G134" s="31">
        <f>H134+I134+J134+K134+L134+N134+M134</f>
        <v>0</v>
      </c>
      <c r="H134" s="31">
        <v>0</v>
      </c>
      <c r="I134" s="31">
        <v>0</v>
      </c>
      <c r="J134" s="31">
        <v>0</v>
      </c>
      <c r="K134" s="31">
        <v>0</v>
      </c>
      <c r="L134" s="31">
        <v>0</v>
      </c>
      <c r="M134" s="31">
        <v>0</v>
      </c>
      <c r="N134" s="31">
        <v>0</v>
      </c>
      <c r="O134" s="71"/>
      <c r="P134" s="71"/>
      <c r="Q134" s="106"/>
      <c r="R134" s="72"/>
      <c r="S134" s="72"/>
      <c r="T134" s="72"/>
      <c r="U134" s="72"/>
      <c r="V134" s="72"/>
      <c r="W134" s="72"/>
      <c r="X134" s="72"/>
      <c r="Y134" s="7"/>
      <c r="Z134" s="7"/>
      <c r="AA134" s="7"/>
      <c r="AB134" s="7"/>
      <c r="AC134" s="7"/>
      <c r="AD134" s="7"/>
      <c r="AE134" s="7"/>
      <c r="AF134" s="7"/>
      <c r="AG134" s="7"/>
      <c r="AH134" s="7"/>
      <c r="AI134" s="7"/>
      <c r="AJ134" s="7"/>
      <c r="AK134" s="7"/>
      <c r="AL134" s="7"/>
      <c r="AM134" s="7"/>
      <c r="AN134" s="7"/>
      <c r="AO134" s="7"/>
      <c r="AP134" s="7"/>
      <c r="AQ134" s="7"/>
      <c r="AR134" s="7"/>
      <c r="AS134" s="7"/>
      <c r="AT134" s="7"/>
      <c r="AU134" s="7"/>
      <c r="AV134" s="7"/>
      <c r="AW134" s="7"/>
      <c r="AX134" s="7"/>
      <c r="AY134" s="7"/>
      <c r="AZ134" s="7"/>
      <c r="BA134" s="7"/>
      <c r="BB134" s="7"/>
      <c r="BC134" s="7"/>
      <c r="BD134" s="7"/>
      <c r="BE134" s="7"/>
      <c r="BF134" s="7"/>
      <c r="BG134" s="7"/>
      <c r="BH134" s="7"/>
      <c r="BI134" s="7"/>
      <c r="BJ134" s="7"/>
      <c r="BK134" s="7"/>
      <c r="BL134" s="7"/>
      <c r="BM134" s="7"/>
      <c r="BN134" s="7"/>
    </row>
    <row r="135" spans="1:66" s="30" customFormat="1" ht="39.75" customHeight="1">
      <c r="A135" s="93" t="s">
        <v>62</v>
      </c>
      <c r="B135" s="69" t="s">
        <v>109</v>
      </c>
      <c r="C135" s="64" t="s">
        <v>26</v>
      </c>
      <c r="D135" s="64" t="s">
        <v>166</v>
      </c>
      <c r="E135" s="137" t="s">
        <v>110</v>
      </c>
      <c r="F135" s="19" t="s">
        <v>21</v>
      </c>
      <c r="G135" s="41">
        <f t="shared" ref="G135:N135" si="52">G136+G137+G138+G139</f>
        <v>1897481.87</v>
      </c>
      <c r="H135" s="41">
        <f t="shared" si="52"/>
        <v>672992.08</v>
      </c>
      <c r="I135" s="41">
        <f>I136+I137+I138+I139</f>
        <v>204081.63</v>
      </c>
      <c r="J135" s="41">
        <f>J136+J137+J138+J139</f>
        <v>1020408.16</v>
      </c>
      <c r="K135" s="41">
        <f t="shared" si="52"/>
        <v>0</v>
      </c>
      <c r="L135" s="41">
        <f t="shared" si="52"/>
        <v>0</v>
      </c>
      <c r="M135" s="41">
        <f>M136+M137+M138+M139</f>
        <v>0</v>
      </c>
      <c r="N135" s="41">
        <f t="shared" si="52"/>
        <v>0</v>
      </c>
      <c r="O135" s="10" t="s">
        <v>14</v>
      </c>
      <c r="P135" s="10" t="s">
        <v>14</v>
      </c>
      <c r="Q135" s="14" t="s">
        <v>14</v>
      </c>
      <c r="R135" s="10" t="s">
        <v>14</v>
      </c>
      <c r="S135" s="10" t="s">
        <v>14</v>
      </c>
      <c r="T135" s="10" t="s">
        <v>14</v>
      </c>
      <c r="U135" s="10" t="s">
        <v>14</v>
      </c>
      <c r="V135" s="10" t="s">
        <v>14</v>
      </c>
      <c r="W135" s="10" t="s">
        <v>14</v>
      </c>
      <c r="X135" s="10" t="s">
        <v>14</v>
      </c>
      <c r="Y135" s="7"/>
      <c r="Z135" s="7"/>
      <c r="AA135" s="7"/>
      <c r="AB135" s="7"/>
      <c r="AC135" s="7"/>
      <c r="AD135" s="7"/>
      <c r="AE135" s="7"/>
      <c r="AF135" s="7"/>
      <c r="AG135" s="7"/>
      <c r="AH135" s="7"/>
      <c r="AI135" s="7"/>
      <c r="AJ135" s="7"/>
      <c r="AK135" s="7"/>
      <c r="AL135" s="7"/>
      <c r="AM135" s="7"/>
      <c r="AN135" s="7"/>
      <c r="AO135" s="7"/>
      <c r="AP135" s="7"/>
      <c r="AQ135" s="7"/>
      <c r="AR135" s="7"/>
      <c r="AS135" s="7"/>
      <c r="AT135" s="7"/>
      <c r="AU135" s="7"/>
      <c r="AV135" s="7"/>
      <c r="AW135" s="7"/>
      <c r="AX135" s="7"/>
      <c r="AY135" s="7"/>
      <c r="AZ135" s="7"/>
      <c r="BA135" s="7"/>
      <c r="BB135" s="7"/>
      <c r="BC135" s="7"/>
      <c r="BD135" s="7"/>
      <c r="BE135" s="7"/>
      <c r="BF135" s="7"/>
      <c r="BG135" s="7"/>
      <c r="BH135" s="7"/>
      <c r="BI135" s="7"/>
      <c r="BJ135" s="7"/>
      <c r="BK135" s="7"/>
      <c r="BL135" s="7"/>
      <c r="BM135" s="7"/>
      <c r="BN135" s="7"/>
    </row>
    <row r="136" spans="1:66" s="30" customFormat="1" ht="29.25" customHeight="1">
      <c r="A136" s="94"/>
      <c r="B136" s="70"/>
      <c r="C136" s="64"/>
      <c r="D136" s="64"/>
      <c r="E136" s="127"/>
      <c r="F136" s="19" t="s">
        <v>31</v>
      </c>
      <c r="G136" s="41">
        <f>H136+I136+J136+K136+L136+N136+M136</f>
        <v>197481.87</v>
      </c>
      <c r="H136" s="41">
        <f t="shared" ref="H136:N136" si="53">H141</f>
        <v>172992.08</v>
      </c>
      <c r="I136" s="41">
        <f>I141</f>
        <v>4081.63</v>
      </c>
      <c r="J136" s="41">
        <f>J141</f>
        <v>20408.16</v>
      </c>
      <c r="K136" s="41">
        <f t="shared" si="53"/>
        <v>0</v>
      </c>
      <c r="L136" s="41">
        <f t="shared" si="53"/>
        <v>0</v>
      </c>
      <c r="M136" s="41">
        <f>M141</f>
        <v>0</v>
      </c>
      <c r="N136" s="41">
        <f t="shared" si="53"/>
        <v>0</v>
      </c>
      <c r="O136" s="10" t="s">
        <v>14</v>
      </c>
      <c r="P136" s="10" t="s">
        <v>14</v>
      </c>
      <c r="Q136" s="14" t="s">
        <v>14</v>
      </c>
      <c r="R136" s="10" t="s">
        <v>14</v>
      </c>
      <c r="S136" s="10" t="s">
        <v>14</v>
      </c>
      <c r="T136" s="10" t="s">
        <v>14</v>
      </c>
      <c r="U136" s="10" t="s">
        <v>14</v>
      </c>
      <c r="V136" s="10" t="s">
        <v>14</v>
      </c>
      <c r="W136" s="10" t="s">
        <v>14</v>
      </c>
      <c r="X136" s="10" t="s">
        <v>14</v>
      </c>
      <c r="Y136" s="7"/>
      <c r="Z136" s="7"/>
      <c r="AA136" s="7"/>
      <c r="AB136" s="7"/>
      <c r="AC136" s="7"/>
      <c r="AD136" s="7"/>
      <c r="AE136" s="7"/>
      <c r="AF136" s="7"/>
      <c r="AG136" s="7"/>
      <c r="AH136" s="7"/>
      <c r="AI136" s="7"/>
      <c r="AJ136" s="7"/>
      <c r="AK136" s="7"/>
      <c r="AL136" s="7"/>
      <c r="AM136" s="7"/>
      <c r="AN136" s="7"/>
      <c r="AO136" s="7"/>
      <c r="AP136" s="7"/>
      <c r="AQ136" s="7"/>
      <c r="AR136" s="7"/>
      <c r="AS136" s="7"/>
      <c r="AT136" s="7"/>
      <c r="AU136" s="7"/>
      <c r="AV136" s="7"/>
      <c r="AW136" s="7"/>
      <c r="AX136" s="7"/>
      <c r="AY136" s="7"/>
      <c r="AZ136" s="7"/>
      <c r="BA136" s="7"/>
      <c r="BB136" s="7"/>
      <c r="BC136" s="7"/>
      <c r="BD136" s="7"/>
      <c r="BE136" s="7"/>
      <c r="BF136" s="7"/>
      <c r="BG136" s="7"/>
      <c r="BH136" s="7"/>
      <c r="BI136" s="7"/>
      <c r="BJ136" s="7"/>
      <c r="BK136" s="7"/>
      <c r="BL136" s="7"/>
      <c r="BM136" s="7"/>
      <c r="BN136" s="7"/>
    </row>
    <row r="137" spans="1:66" s="30" customFormat="1">
      <c r="A137" s="94"/>
      <c r="B137" s="70"/>
      <c r="C137" s="64"/>
      <c r="D137" s="64"/>
      <c r="E137" s="127"/>
      <c r="F137" s="19" t="s">
        <v>72</v>
      </c>
      <c r="G137" s="41">
        <f>H137+I137+J137+K137+L137+N137+M137</f>
        <v>1700000</v>
      </c>
      <c r="H137" s="41">
        <f t="shared" ref="H137:N137" si="54">H142</f>
        <v>500000</v>
      </c>
      <c r="I137" s="41">
        <f t="shared" si="54"/>
        <v>200000</v>
      </c>
      <c r="J137" s="41">
        <f t="shared" si="54"/>
        <v>1000000</v>
      </c>
      <c r="K137" s="41">
        <f t="shared" si="54"/>
        <v>0</v>
      </c>
      <c r="L137" s="41">
        <f t="shared" si="54"/>
        <v>0</v>
      </c>
      <c r="M137" s="41">
        <f>M142</f>
        <v>0</v>
      </c>
      <c r="N137" s="41">
        <f t="shared" si="54"/>
        <v>0</v>
      </c>
      <c r="O137" s="10" t="s">
        <v>14</v>
      </c>
      <c r="P137" s="10" t="s">
        <v>14</v>
      </c>
      <c r="Q137" s="14" t="s">
        <v>14</v>
      </c>
      <c r="R137" s="10" t="s">
        <v>14</v>
      </c>
      <c r="S137" s="10" t="s">
        <v>14</v>
      </c>
      <c r="T137" s="10" t="s">
        <v>14</v>
      </c>
      <c r="U137" s="10" t="s">
        <v>14</v>
      </c>
      <c r="V137" s="10" t="s">
        <v>14</v>
      </c>
      <c r="W137" s="10" t="s">
        <v>14</v>
      </c>
      <c r="X137" s="10" t="s">
        <v>14</v>
      </c>
      <c r="Y137" s="7"/>
      <c r="Z137" s="7"/>
      <c r="AA137" s="7"/>
      <c r="AB137" s="7"/>
      <c r="AC137" s="7"/>
      <c r="AD137" s="7"/>
      <c r="AE137" s="7"/>
      <c r="AF137" s="7"/>
      <c r="AG137" s="7"/>
      <c r="AH137" s="7"/>
      <c r="AI137" s="7"/>
      <c r="AJ137" s="7"/>
      <c r="AK137" s="7"/>
      <c r="AL137" s="7"/>
      <c r="AM137" s="7"/>
      <c r="AN137" s="7"/>
      <c r="AO137" s="7"/>
      <c r="AP137" s="7"/>
      <c r="AQ137" s="7"/>
      <c r="AR137" s="7"/>
      <c r="AS137" s="7"/>
      <c r="AT137" s="7"/>
      <c r="AU137" s="7"/>
      <c r="AV137" s="7"/>
      <c r="AW137" s="7"/>
      <c r="AX137" s="7"/>
      <c r="AY137" s="7"/>
      <c r="AZ137" s="7"/>
      <c r="BA137" s="7"/>
      <c r="BB137" s="7"/>
      <c r="BC137" s="7"/>
      <c r="BD137" s="7"/>
      <c r="BE137" s="7"/>
      <c r="BF137" s="7"/>
      <c r="BG137" s="7"/>
      <c r="BH137" s="7"/>
      <c r="BI137" s="7"/>
      <c r="BJ137" s="7"/>
      <c r="BK137" s="7"/>
      <c r="BL137" s="7"/>
      <c r="BM137" s="7"/>
      <c r="BN137" s="7"/>
    </row>
    <row r="138" spans="1:66" s="30" customFormat="1" ht="34.5" customHeight="1">
      <c r="A138" s="94"/>
      <c r="B138" s="70"/>
      <c r="C138" s="64"/>
      <c r="D138" s="64"/>
      <c r="E138" s="127"/>
      <c r="F138" s="19" t="s">
        <v>32</v>
      </c>
      <c r="G138" s="41">
        <f>H138+I138+J138+K138+L138+N138+M138</f>
        <v>0</v>
      </c>
      <c r="H138" s="41">
        <f t="shared" ref="H138:N138" si="55">H143</f>
        <v>0</v>
      </c>
      <c r="I138" s="41">
        <f t="shared" si="55"/>
        <v>0</v>
      </c>
      <c r="J138" s="41">
        <f t="shared" si="55"/>
        <v>0</v>
      </c>
      <c r="K138" s="41">
        <f t="shared" si="55"/>
        <v>0</v>
      </c>
      <c r="L138" s="41">
        <f t="shared" si="55"/>
        <v>0</v>
      </c>
      <c r="M138" s="41">
        <f>M143</f>
        <v>0</v>
      </c>
      <c r="N138" s="41">
        <f t="shared" si="55"/>
        <v>0</v>
      </c>
      <c r="O138" s="10" t="s">
        <v>14</v>
      </c>
      <c r="P138" s="10" t="s">
        <v>14</v>
      </c>
      <c r="Q138" s="14" t="s">
        <v>14</v>
      </c>
      <c r="R138" s="10" t="s">
        <v>14</v>
      </c>
      <c r="S138" s="10" t="s">
        <v>14</v>
      </c>
      <c r="T138" s="10" t="s">
        <v>14</v>
      </c>
      <c r="U138" s="10" t="s">
        <v>14</v>
      </c>
      <c r="V138" s="10" t="s">
        <v>14</v>
      </c>
      <c r="W138" s="10" t="s">
        <v>14</v>
      </c>
      <c r="X138" s="10" t="s">
        <v>14</v>
      </c>
      <c r="Y138" s="7"/>
      <c r="Z138" s="7"/>
      <c r="AA138" s="7"/>
      <c r="AB138" s="7"/>
      <c r="AC138" s="7"/>
      <c r="AD138" s="7"/>
      <c r="AE138" s="7"/>
      <c r="AF138" s="7"/>
      <c r="AG138" s="7"/>
      <c r="AH138" s="7"/>
      <c r="AI138" s="7"/>
      <c r="AJ138" s="7"/>
      <c r="AK138" s="7"/>
      <c r="AL138" s="7"/>
      <c r="AM138" s="7"/>
      <c r="AN138" s="7"/>
      <c r="AO138" s="7"/>
      <c r="AP138" s="7"/>
      <c r="AQ138" s="7"/>
      <c r="AR138" s="7"/>
      <c r="AS138" s="7"/>
      <c r="AT138" s="7"/>
      <c r="AU138" s="7"/>
      <c r="AV138" s="7"/>
      <c r="AW138" s="7"/>
      <c r="AX138" s="7"/>
      <c r="AY138" s="7"/>
      <c r="AZ138" s="7"/>
      <c r="BA138" s="7"/>
      <c r="BB138" s="7"/>
      <c r="BC138" s="7"/>
      <c r="BD138" s="7"/>
      <c r="BE138" s="7"/>
      <c r="BF138" s="7"/>
      <c r="BG138" s="7"/>
      <c r="BH138" s="7"/>
      <c r="BI138" s="7"/>
      <c r="BJ138" s="7"/>
      <c r="BK138" s="7"/>
      <c r="BL138" s="7"/>
      <c r="BM138" s="7"/>
      <c r="BN138" s="7"/>
    </row>
    <row r="139" spans="1:66" s="30" customFormat="1" ht="25.5" customHeight="1">
      <c r="A139" s="95"/>
      <c r="B139" s="71"/>
      <c r="C139" s="65"/>
      <c r="D139" s="65"/>
      <c r="E139" s="138"/>
      <c r="F139" s="35" t="s">
        <v>33</v>
      </c>
      <c r="G139" s="41">
        <f>H139+I139+J139+K139+L139+N139+M139</f>
        <v>0</v>
      </c>
      <c r="H139" s="41">
        <f t="shared" ref="H139:N139" si="56">H144</f>
        <v>0</v>
      </c>
      <c r="I139" s="41">
        <f t="shared" si="56"/>
        <v>0</v>
      </c>
      <c r="J139" s="41">
        <f t="shared" si="56"/>
        <v>0</v>
      </c>
      <c r="K139" s="41">
        <f t="shared" si="56"/>
        <v>0</v>
      </c>
      <c r="L139" s="41">
        <f t="shared" si="56"/>
        <v>0</v>
      </c>
      <c r="M139" s="41">
        <f>M144</f>
        <v>0</v>
      </c>
      <c r="N139" s="41">
        <f t="shared" si="56"/>
        <v>0</v>
      </c>
      <c r="O139" s="10" t="s">
        <v>14</v>
      </c>
      <c r="P139" s="10" t="s">
        <v>14</v>
      </c>
      <c r="Q139" s="14" t="s">
        <v>14</v>
      </c>
      <c r="R139" s="10" t="s">
        <v>14</v>
      </c>
      <c r="S139" s="10" t="s">
        <v>14</v>
      </c>
      <c r="T139" s="10" t="s">
        <v>14</v>
      </c>
      <c r="U139" s="10" t="s">
        <v>14</v>
      </c>
      <c r="V139" s="10" t="s">
        <v>14</v>
      </c>
      <c r="W139" s="10" t="s">
        <v>14</v>
      </c>
      <c r="X139" s="10" t="s">
        <v>14</v>
      </c>
      <c r="Y139" s="7"/>
      <c r="Z139" s="7"/>
      <c r="AA139" s="7"/>
      <c r="AB139" s="7"/>
      <c r="AC139" s="7"/>
      <c r="AD139" s="7"/>
      <c r="AE139" s="7"/>
      <c r="AF139" s="7"/>
      <c r="AG139" s="7"/>
      <c r="AH139" s="7"/>
      <c r="AI139" s="7"/>
      <c r="AJ139" s="7"/>
      <c r="AK139" s="7"/>
      <c r="AL139" s="7"/>
      <c r="AM139" s="7"/>
      <c r="AN139" s="7"/>
      <c r="AO139" s="7"/>
      <c r="AP139" s="7"/>
      <c r="AQ139" s="7"/>
      <c r="AR139" s="7"/>
      <c r="AS139" s="7"/>
      <c r="AT139" s="7"/>
      <c r="AU139" s="7"/>
      <c r="AV139" s="7"/>
      <c r="AW139" s="7"/>
      <c r="AX139" s="7"/>
      <c r="AY139" s="7"/>
      <c r="AZ139" s="7"/>
      <c r="BA139" s="7"/>
      <c r="BB139" s="7"/>
      <c r="BC139" s="7"/>
      <c r="BD139" s="7"/>
      <c r="BE139" s="7"/>
      <c r="BF139" s="7"/>
      <c r="BG139" s="7"/>
      <c r="BH139" s="7"/>
      <c r="BI139" s="7"/>
      <c r="BJ139" s="7"/>
      <c r="BK139" s="7"/>
      <c r="BL139" s="7"/>
      <c r="BM139" s="7"/>
      <c r="BN139" s="7"/>
    </row>
    <row r="140" spans="1:66" s="30" customFormat="1" ht="21">
      <c r="A140" s="90" t="s">
        <v>63</v>
      </c>
      <c r="B140" s="69" t="s">
        <v>64</v>
      </c>
      <c r="C140" s="64" t="s">
        <v>26</v>
      </c>
      <c r="D140" s="64" t="s">
        <v>166</v>
      </c>
      <c r="E140" s="81" t="s">
        <v>110</v>
      </c>
      <c r="F140" s="19" t="s">
        <v>21</v>
      </c>
      <c r="G140" s="41">
        <f t="shared" ref="G140:N140" si="57">G141+G142+G143+G144</f>
        <v>1897481.87</v>
      </c>
      <c r="H140" s="41">
        <f>H141+H142+H143+H144</f>
        <v>672992.08</v>
      </c>
      <c r="I140" s="41">
        <f t="shared" si="57"/>
        <v>204081.63</v>
      </c>
      <c r="J140" s="41">
        <f t="shared" si="57"/>
        <v>1020408.16</v>
      </c>
      <c r="K140" s="41">
        <f t="shared" si="57"/>
        <v>0</v>
      </c>
      <c r="L140" s="41">
        <f t="shared" si="57"/>
        <v>0</v>
      </c>
      <c r="M140" s="41">
        <f>M141+M142+M143+M144</f>
        <v>0</v>
      </c>
      <c r="N140" s="41">
        <f t="shared" si="57"/>
        <v>0</v>
      </c>
      <c r="O140" s="10" t="s">
        <v>14</v>
      </c>
      <c r="P140" s="10" t="s">
        <v>14</v>
      </c>
      <c r="Q140" s="14" t="s">
        <v>14</v>
      </c>
      <c r="R140" s="10" t="s">
        <v>14</v>
      </c>
      <c r="S140" s="10" t="s">
        <v>14</v>
      </c>
      <c r="T140" s="10" t="s">
        <v>14</v>
      </c>
      <c r="U140" s="10" t="s">
        <v>14</v>
      </c>
      <c r="V140" s="10" t="s">
        <v>14</v>
      </c>
      <c r="W140" s="10" t="s">
        <v>14</v>
      </c>
      <c r="X140" s="10" t="s">
        <v>14</v>
      </c>
      <c r="Y140" s="7"/>
      <c r="Z140" s="7"/>
      <c r="AA140" s="7"/>
      <c r="AB140" s="7"/>
      <c r="AC140" s="7"/>
      <c r="AD140" s="7"/>
      <c r="AE140" s="7"/>
      <c r="AF140" s="7"/>
      <c r="AG140" s="7"/>
      <c r="AH140" s="7"/>
      <c r="AI140" s="7"/>
      <c r="AJ140" s="7"/>
      <c r="AK140" s="7"/>
      <c r="AL140" s="7"/>
      <c r="AM140" s="7"/>
      <c r="AN140" s="7"/>
      <c r="AO140" s="7"/>
      <c r="AP140" s="7"/>
      <c r="AQ140" s="7"/>
      <c r="AR140" s="7"/>
      <c r="AS140" s="7"/>
      <c r="AT140" s="7"/>
      <c r="AU140" s="7"/>
      <c r="AV140" s="7"/>
      <c r="AW140" s="7"/>
      <c r="AX140" s="7"/>
      <c r="AY140" s="7"/>
      <c r="AZ140" s="7"/>
      <c r="BA140" s="7"/>
      <c r="BB140" s="7"/>
      <c r="BC140" s="7"/>
      <c r="BD140" s="7"/>
      <c r="BE140" s="7"/>
      <c r="BF140" s="7"/>
      <c r="BG140" s="7"/>
      <c r="BH140" s="7"/>
      <c r="BI140" s="7"/>
      <c r="BJ140" s="7"/>
      <c r="BK140" s="7"/>
      <c r="BL140" s="7"/>
      <c r="BM140" s="7"/>
      <c r="BN140" s="7"/>
    </row>
    <row r="141" spans="1:66" s="30" customFormat="1">
      <c r="A141" s="91"/>
      <c r="B141" s="70"/>
      <c r="C141" s="64"/>
      <c r="D141" s="64"/>
      <c r="E141" s="82"/>
      <c r="F141" s="19" t="s">
        <v>31</v>
      </c>
      <c r="G141" s="41">
        <f>H141+I141+J141+K141+L141+N141+M141</f>
        <v>197481.87</v>
      </c>
      <c r="H141" s="41">
        <f>H146+H156+H151</f>
        <v>172992.08</v>
      </c>
      <c r="I141" s="41">
        <f>I146+I156+I151+I161</f>
        <v>4081.63</v>
      </c>
      <c r="J141" s="41">
        <f>J146+J156+J151+J161+J166</f>
        <v>20408.16</v>
      </c>
      <c r="K141" s="41">
        <f>K146+K156</f>
        <v>0</v>
      </c>
      <c r="L141" s="41">
        <f>L146+L156</f>
        <v>0</v>
      </c>
      <c r="M141" s="41">
        <f>M146+M156</f>
        <v>0</v>
      </c>
      <c r="N141" s="41">
        <f>N146+N156</f>
        <v>0</v>
      </c>
      <c r="O141" s="10" t="s">
        <v>14</v>
      </c>
      <c r="P141" s="10" t="s">
        <v>14</v>
      </c>
      <c r="Q141" s="14" t="s">
        <v>14</v>
      </c>
      <c r="R141" s="10" t="s">
        <v>14</v>
      </c>
      <c r="S141" s="10" t="s">
        <v>14</v>
      </c>
      <c r="T141" s="10" t="s">
        <v>14</v>
      </c>
      <c r="U141" s="10" t="s">
        <v>14</v>
      </c>
      <c r="V141" s="10" t="s">
        <v>14</v>
      </c>
      <c r="W141" s="10" t="s">
        <v>14</v>
      </c>
      <c r="X141" s="10" t="s">
        <v>14</v>
      </c>
      <c r="Y141" s="7"/>
      <c r="Z141" s="7"/>
      <c r="AA141" s="7"/>
      <c r="AB141" s="7"/>
      <c r="AC141" s="7"/>
      <c r="AD141" s="7"/>
      <c r="AE141" s="7"/>
      <c r="AF141" s="7"/>
      <c r="AG141" s="7"/>
      <c r="AH141" s="7"/>
      <c r="AI141" s="7"/>
      <c r="AJ141" s="7"/>
      <c r="AK141" s="7"/>
      <c r="AL141" s="7"/>
      <c r="AM141" s="7"/>
      <c r="AN141" s="7"/>
      <c r="AO141" s="7"/>
      <c r="AP141" s="7"/>
      <c r="AQ141" s="7"/>
      <c r="AR141" s="7"/>
      <c r="AS141" s="7"/>
      <c r="AT141" s="7"/>
      <c r="AU141" s="7"/>
      <c r="AV141" s="7"/>
      <c r="AW141" s="7"/>
      <c r="AX141" s="7"/>
      <c r="AY141" s="7"/>
      <c r="AZ141" s="7"/>
      <c r="BA141" s="7"/>
      <c r="BB141" s="7"/>
      <c r="BC141" s="7"/>
      <c r="BD141" s="7"/>
      <c r="BE141" s="7"/>
      <c r="BF141" s="7"/>
      <c r="BG141" s="7"/>
      <c r="BH141" s="7"/>
      <c r="BI141" s="7"/>
      <c r="BJ141" s="7"/>
      <c r="BK141" s="7"/>
      <c r="BL141" s="7"/>
      <c r="BM141" s="7"/>
      <c r="BN141" s="7"/>
    </row>
    <row r="142" spans="1:66" s="30" customFormat="1">
      <c r="A142" s="91"/>
      <c r="B142" s="70"/>
      <c r="C142" s="64"/>
      <c r="D142" s="64"/>
      <c r="E142" s="82"/>
      <c r="F142" s="19" t="s">
        <v>72</v>
      </c>
      <c r="G142" s="41">
        <f>H142+I142+J142+K142+L142+N142+M142</f>
        <v>1700000</v>
      </c>
      <c r="H142" s="41">
        <f t="shared" ref="H142:N142" si="58">H147+H157</f>
        <v>500000</v>
      </c>
      <c r="I142" s="41">
        <f>I147+I157+I151+I162</f>
        <v>200000</v>
      </c>
      <c r="J142" s="41">
        <f t="shared" si="58"/>
        <v>1000000</v>
      </c>
      <c r="K142" s="41">
        <f t="shared" si="58"/>
        <v>0</v>
      </c>
      <c r="L142" s="41">
        <f t="shared" si="58"/>
        <v>0</v>
      </c>
      <c r="M142" s="41">
        <f>M147+M157</f>
        <v>0</v>
      </c>
      <c r="N142" s="41">
        <f t="shared" si="58"/>
        <v>0</v>
      </c>
      <c r="O142" s="10" t="s">
        <v>14</v>
      </c>
      <c r="P142" s="10" t="s">
        <v>14</v>
      </c>
      <c r="Q142" s="14" t="s">
        <v>14</v>
      </c>
      <c r="R142" s="10" t="s">
        <v>14</v>
      </c>
      <c r="S142" s="10" t="s">
        <v>14</v>
      </c>
      <c r="T142" s="10" t="s">
        <v>14</v>
      </c>
      <c r="U142" s="10" t="s">
        <v>14</v>
      </c>
      <c r="V142" s="10" t="s">
        <v>14</v>
      </c>
      <c r="W142" s="10" t="s">
        <v>14</v>
      </c>
      <c r="X142" s="10" t="s">
        <v>14</v>
      </c>
      <c r="Y142" s="7"/>
      <c r="Z142" s="7"/>
      <c r="AA142" s="7"/>
      <c r="AB142" s="7"/>
      <c r="AC142" s="7"/>
      <c r="AD142" s="7"/>
      <c r="AE142" s="7"/>
      <c r="AF142" s="7"/>
      <c r="AG142" s="7"/>
      <c r="AH142" s="7"/>
      <c r="AI142" s="7"/>
      <c r="AJ142" s="7"/>
      <c r="AK142" s="7"/>
      <c r="AL142" s="7"/>
      <c r="AM142" s="7"/>
      <c r="AN142" s="7"/>
      <c r="AO142" s="7"/>
      <c r="AP142" s="7"/>
      <c r="AQ142" s="7"/>
      <c r="AR142" s="7"/>
      <c r="AS142" s="7"/>
      <c r="AT142" s="7"/>
      <c r="AU142" s="7"/>
      <c r="AV142" s="7"/>
      <c r="AW142" s="7"/>
      <c r="AX142" s="7"/>
      <c r="AY142" s="7"/>
      <c r="AZ142" s="7"/>
      <c r="BA142" s="7"/>
      <c r="BB142" s="7"/>
      <c r="BC142" s="7"/>
      <c r="BD142" s="7"/>
      <c r="BE142" s="7"/>
      <c r="BF142" s="7"/>
      <c r="BG142" s="7"/>
      <c r="BH142" s="7"/>
      <c r="BI142" s="7"/>
      <c r="BJ142" s="7"/>
      <c r="BK142" s="7"/>
      <c r="BL142" s="7"/>
      <c r="BM142" s="7"/>
      <c r="BN142" s="7"/>
    </row>
    <row r="143" spans="1:66" s="30" customFormat="1">
      <c r="A143" s="91"/>
      <c r="B143" s="70"/>
      <c r="C143" s="64"/>
      <c r="D143" s="64"/>
      <c r="E143" s="82"/>
      <c r="F143" s="19" t="s">
        <v>32</v>
      </c>
      <c r="G143" s="41">
        <f>H143+I143+J143+K143+L143+N143+M143</f>
        <v>0</v>
      </c>
      <c r="H143" s="41">
        <f t="shared" ref="H143:N143" si="59">H148+H158</f>
        <v>0</v>
      </c>
      <c r="I143" s="41">
        <f t="shared" si="59"/>
        <v>0</v>
      </c>
      <c r="J143" s="41">
        <f t="shared" si="59"/>
        <v>0</v>
      </c>
      <c r="K143" s="41">
        <f t="shared" si="59"/>
        <v>0</v>
      </c>
      <c r="L143" s="41">
        <f t="shared" si="59"/>
        <v>0</v>
      </c>
      <c r="M143" s="41">
        <f>M148+M158</f>
        <v>0</v>
      </c>
      <c r="N143" s="41">
        <f t="shared" si="59"/>
        <v>0</v>
      </c>
      <c r="O143" s="10" t="s">
        <v>14</v>
      </c>
      <c r="P143" s="10" t="s">
        <v>14</v>
      </c>
      <c r="Q143" s="14" t="s">
        <v>14</v>
      </c>
      <c r="R143" s="10" t="s">
        <v>14</v>
      </c>
      <c r="S143" s="10" t="s">
        <v>14</v>
      </c>
      <c r="T143" s="10" t="s">
        <v>14</v>
      </c>
      <c r="U143" s="10" t="s">
        <v>14</v>
      </c>
      <c r="V143" s="10" t="s">
        <v>14</v>
      </c>
      <c r="W143" s="10" t="s">
        <v>14</v>
      </c>
      <c r="X143" s="10" t="s">
        <v>14</v>
      </c>
      <c r="Y143" s="7"/>
      <c r="Z143" s="7"/>
      <c r="AA143" s="7"/>
      <c r="AB143" s="7"/>
      <c r="AC143" s="7"/>
      <c r="AD143" s="7"/>
      <c r="AE143" s="7"/>
      <c r="AF143" s="7"/>
      <c r="AG143" s="7"/>
      <c r="AH143" s="7"/>
      <c r="AI143" s="7"/>
      <c r="AJ143" s="7"/>
      <c r="AK143" s="7"/>
      <c r="AL143" s="7"/>
      <c r="AM143" s="7"/>
      <c r="AN143" s="7"/>
      <c r="AO143" s="7"/>
      <c r="AP143" s="7"/>
      <c r="AQ143" s="7"/>
      <c r="AR143" s="7"/>
      <c r="AS143" s="7"/>
      <c r="AT143" s="7"/>
      <c r="AU143" s="7"/>
      <c r="AV143" s="7"/>
      <c r="AW143" s="7"/>
      <c r="AX143" s="7"/>
      <c r="AY143" s="7"/>
      <c r="AZ143" s="7"/>
      <c r="BA143" s="7"/>
      <c r="BB143" s="7"/>
      <c r="BC143" s="7"/>
      <c r="BD143" s="7"/>
      <c r="BE143" s="7"/>
      <c r="BF143" s="7"/>
      <c r="BG143" s="7"/>
      <c r="BH143" s="7"/>
      <c r="BI143" s="7"/>
      <c r="BJ143" s="7"/>
      <c r="BK143" s="7"/>
      <c r="BL143" s="7"/>
      <c r="BM143" s="7"/>
      <c r="BN143" s="7"/>
    </row>
    <row r="144" spans="1:66" s="30" customFormat="1">
      <c r="A144" s="92"/>
      <c r="B144" s="71"/>
      <c r="C144" s="65"/>
      <c r="D144" s="65"/>
      <c r="E144" s="83"/>
      <c r="F144" s="35" t="s">
        <v>33</v>
      </c>
      <c r="G144" s="41">
        <f>H144+I144+J144+K144+L144+N144+M144</f>
        <v>0</v>
      </c>
      <c r="H144" s="41">
        <f t="shared" ref="H144:N144" si="60">H149+H159</f>
        <v>0</v>
      </c>
      <c r="I144" s="41">
        <f t="shared" si="60"/>
        <v>0</v>
      </c>
      <c r="J144" s="41">
        <f t="shared" si="60"/>
        <v>0</v>
      </c>
      <c r="K144" s="41">
        <f t="shared" si="60"/>
        <v>0</v>
      </c>
      <c r="L144" s="41">
        <f t="shared" si="60"/>
        <v>0</v>
      </c>
      <c r="M144" s="41">
        <f>M149+M159</f>
        <v>0</v>
      </c>
      <c r="N144" s="41">
        <f t="shared" si="60"/>
        <v>0</v>
      </c>
      <c r="O144" s="10" t="s">
        <v>14</v>
      </c>
      <c r="P144" s="10" t="s">
        <v>14</v>
      </c>
      <c r="Q144" s="14" t="s">
        <v>14</v>
      </c>
      <c r="R144" s="10" t="s">
        <v>14</v>
      </c>
      <c r="S144" s="10" t="s">
        <v>14</v>
      </c>
      <c r="T144" s="10" t="s">
        <v>14</v>
      </c>
      <c r="U144" s="10" t="s">
        <v>14</v>
      </c>
      <c r="V144" s="10" t="s">
        <v>14</v>
      </c>
      <c r="W144" s="10" t="s">
        <v>14</v>
      </c>
      <c r="X144" s="10" t="s">
        <v>14</v>
      </c>
      <c r="Y144" s="7"/>
      <c r="Z144" s="7"/>
      <c r="AA144" s="7"/>
      <c r="AB144" s="7"/>
      <c r="AC144" s="7"/>
      <c r="AD144" s="7"/>
      <c r="AE144" s="7"/>
      <c r="AF144" s="7"/>
      <c r="AG144" s="7"/>
      <c r="AH144" s="7"/>
      <c r="AI144" s="7"/>
      <c r="AJ144" s="7"/>
      <c r="AK144" s="7"/>
      <c r="AL144" s="7"/>
      <c r="AM144" s="7"/>
      <c r="AN144" s="7"/>
      <c r="AO144" s="7"/>
      <c r="AP144" s="7"/>
      <c r="AQ144" s="7"/>
      <c r="AR144" s="7"/>
      <c r="AS144" s="7"/>
      <c r="AT144" s="7"/>
      <c r="AU144" s="7"/>
      <c r="AV144" s="7"/>
      <c r="AW144" s="7"/>
      <c r="AX144" s="7"/>
      <c r="AY144" s="7"/>
      <c r="AZ144" s="7"/>
      <c r="BA144" s="7"/>
      <c r="BB144" s="7"/>
      <c r="BC144" s="7"/>
      <c r="BD144" s="7"/>
      <c r="BE144" s="7"/>
      <c r="BF144" s="7"/>
      <c r="BG144" s="7"/>
      <c r="BH144" s="7"/>
      <c r="BI144" s="7"/>
      <c r="BJ144" s="7"/>
      <c r="BK144" s="7"/>
      <c r="BL144" s="7"/>
      <c r="BM144" s="7"/>
      <c r="BN144" s="7"/>
    </row>
    <row r="145" spans="1:66" s="30" customFormat="1" ht="21">
      <c r="A145" s="90" t="s">
        <v>65</v>
      </c>
      <c r="B145" s="69" t="s">
        <v>66</v>
      </c>
      <c r="C145" s="64" t="s">
        <v>26</v>
      </c>
      <c r="D145" s="64" t="s">
        <v>166</v>
      </c>
      <c r="E145" s="81" t="s">
        <v>110</v>
      </c>
      <c r="F145" s="19" t="s">
        <v>21</v>
      </c>
      <c r="G145" s="41">
        <f t="shared" ref="G145:N145" si="61">G146+G147+G148+G149</f>
        <v>162788</v>
      </c>
      <c r="H145" s="41">
        <f t="shared" si="61"/>
        <v>162788</v>
      </c>
      <c r="I145" s="41">
        <f t="shared" si="61"/>
        <v>0</v>
      </c>
      <c r="J145" s="41">
        <f t="shared" si="61"/>
        <v>0</v>
      </c>
      <c r="K145" s="41">
        <f t="shared" si="61"/>
        <v>0</v>
      </c>
      <c r="L145" s="41">
        <f t="shared" si="61"/>
        <v>0</v>
      </c>
      <c r="M145" s="41">
        <f>M146+M147+M148+M149</f>
        <v>0</v>
      </c>
      <c r="N145" s="41">
        <f t="shared" si="61"/>
        <v>0</v>
      </c>
      <c r="O145" s="96" t="s">
        <v>91</v>
      </c>
      <c r="P145" s="93" t="s">
        <v>11</v>
      </c>
      <c r="Q145" s="104">
        <f>X145</f>
        <v>50</v>
      </c>
      <c r="R145" s="72">
        <v>25</v>
      </c>
      <c r="S145" s="72">
        <v>30</v>
      </c>
      <c r="T145" s="72">
        <v>35</v>
      </c>
      <c r="U145" s="72">
        <v>40</v>
      </c>
      <c r="V145" s="72">
        <v>45</v>
      </c>
      <c r="W145" s="72">
        <v>50</v>
      </c>
      <c r="X145" s="72">
        <v>50</v>
      </c>
      <c r="Y145" s="7"/>
      <c r="Z145" s="7"/>
      <c r="AA145" s="7"/>
      <c r="AB145" s="7"/>
      <c r="AC145" s="7"/>
      <c r="AD145" s="7"/>
      <c r="AE145" s="7"/>
      <c r="AF145" s="7"/>
      <c r="AG145" s="7"/>
      <c r="AH145" s="7"/>
      <c r="AI145" s="7"/>
      <c r="AJ145" s="7"/>
      <c r="AK145" s="7"/>
      <c r="AL145" s="7"/>
      <c r="AM145" s="7"/>
      <c r="AN145" s="7"/>
      <c r="AO145" s="7"/>
      <c r="AP145" s="7"/>
      <c r="AQ145" s="7"/>
      <c r="AR145" s="7"/>
      <c r="AS145" s="7"/>
      <c r="AT145" s="7"/>
      <c r="AU145" s="7"/>
      <c r="AV145" s="7"/>
      <c r="AW145" s="7"/>
      <c r="AX145" s="7"/>
      <c r="AY145" s="7"/>
      <c r="AZ145" s="7"/>
      <c r="BA145" s="7"/>
      <c r="BB145" s="7"/>
      <c r="BC145" s="7"/>
      <c r="BD145" s="7"/>
      <c r="BE145" s="7"/>
      <c r="BF145" s="7"/>
      <c r="BG145" s="7"/>
      <c r="BH145" s="7"/>
      <c r="BI145" s="7"/>
      <c r="BJ145" s="7"/>
      <c r="BK145" s="7"/>
      <c r="BL145" s="7"/>
      <c r="BM145" s="7"/>
      <c r="BN145" s="7"/>
    </row>
    <row r="146" spans="1:66" s="30" customFormat="1">
      <c r="A146" s="91"/>
      <c r="B146" s="70"/>
      <c r="C146" s="64"/>
      <c r="D146" s="64"/>
      <c r="E146" s="82"/>
      <c r="F146" s="19" t="s">
        <v>31</v>
      </c>
      <c r="G146" s="41">
        <f>H146+I146+J146+K146+L146+N146+M146</f>
        <v>162788</v>
      </c>
      <c r="H146" s="41">
        <v>162788</v>
      </c>
      <c r="I146" s="41">
        <v>0</v>
      </c>
      <c r="J146" s="41">
        <v>0</v>
      </c>
      <c r="K146" s="41">
        <v>0</v>
      </c>
      <c r="L146" s="41">
        <v>0</v>
      </c>
      <c r="M146" s="41">
        <v>0</v>
      </c>
      <c r="N146" s="41">
        <v>0</v>
      </c>
      <c r="O146" s="97"/>
      <c r="P146" s="94"/>
      <c r="Q146" s="105"/>
      <c r="R146" s="72"/>
      <c r="S146" s="72"/>
      <c r="T146" s="72"/>
      <c r="U146" s="72"/>
      <c r="V146" s="72"/>
      <c r="W146" s="72"/>
      <c r="X146" s="72"/>
      <c r="Y146" s="7"/>
      <c r="Z146" s="7"/>
      <c r="AA146" s="7"/>
      <c r="AB146" s="7"/>
      <c r="AC146" s="7"/>
      <c r="AD146" s="7"/>
      <c r="AE146" s="7"/>
      <c r="AF146" s="7"/>
      <c r="AG146" s="7"/>
      <c r="AH146" s="7"/>
      <c r="AI146" s="7"/>
      <c r="AJ146" s="7"/>
      <c r="AK146" s="7"/>
      <c r="AL146" s="7"/>
      <c r="AM146" s="7"/>
      <c r="AN146" s="7"/>
      <c r="AO146" s="7"/>
      <c r="AP146" s="7"/>
      <c r="AQ146" s="7"/>
      <c r="AR146" s="7"/>
      <c r="AS146" s="7"/>
      <c r="AT146" s="7"/>
      <c r="AU146" s="7"/>
      <c r="AV146" s="7"/>
      <c r="AW146" s="7"/>
      <c r="AX146" s="7"/>
      <c r="AY146" s="7"/>
      <c r="AZ146" s="7"/>
      <c r="BA146" s="7"/>
      <c r="BB146" s="7"/>
      <c r="BC146" s="7"/>
      <c r="BD146" s="7"/>
      <c r="BE146" s="7"/>
      <c r="BF146" s="7"/>
      <c r="BG146" s="7"/>
      <c r="BH146" s="7"/>
      <c r="BI146" s="7"/>
      <c r="BJ146" s="7"/>
      <c r="BK146" s="7"/>
      <c r="BL146" s="7"/>
      <c r="BM146" s="7"/>
      <c r="BN146" s="7"/>
    </row>
    <row r="147" spans="1:66" s="30" customFormat="1">
      <c r="A147" s="91"/>
      <c r="B147" s="70"/>
      <c r="C147" s="64"/>
      <c r="D147" s="64"/>
      <c r="E147" s="82"/>
      <c r="F147" s="19" t="s">
        <v>72</v>
      </c>
      <c r="G147" s="41">
        <f>H147+I147+J147+K147+L147+N147+M147</f>
        <v>0</v>
      </c>
      <c r="H147" s="41">
        <v>0</v>
      </c>
      <c r="I147" s="41">
        <v>0</v>
      </c>
      <c r="J147" s="41">
        <v>0</v>
      </c>
      <c r="K147" s="41">
        <v>0</v>
      </c>
      <c r="L147" s="41">
        <v>0</v>
      </c>
      <c r="M147" s="41">
        <v>0</v>
      </c>
      <c r="N147" s="41">
        <v>0</v>
      </c>
      <c r="O147" s="97"/>
      <c r="P147" s="94"/>
      <c r="Q147" s="105"/>
      <c r="R147" s="72"/>
      <c r="S147" s="72"/>
      <c r="T147" s="72"/>
      <c r="U147" s="72"/>
      <c r="V147" s="72"/>
      <c r="W147" s="72"/>
      <c r="X147" s="72"/>
      <c r="Y147" s="7"/>
      <c r="Z147" s="7"/>
      <c r="AA147" s="7"/>
      <c r="AB147" s="7"/>
      <c r="AC147" s="7"/>
      <c r="AD147" s="7"/>
      <c r="AE147" s="7"/>
      <c r="AF147" s="7"/>
      <c r="AG147" s="7"/>
      <c r="AH147" s="7"/>
      <c r="AI147" s="7"/>
      <c r="AJ147" s="7"/>
      <c r="AK147" s="7"/>
      <c r="AL147" s="7"/>
      <c r="AM147" s="7"/>
      <c r="AN147" s="7"/>
      <c r="AO147" s="7"/>
      <c r="AP147" s="7"/>
      <c r="AQ147" s="7"/>
      <c r="AR147" s="7"/>
      <c r="AS147" s="7"/>
      <c r="AT147" s="7"/>
      <c r="AU147" s="7"/>
      <c r="AV147" s="7"/>
      <c r="AW147" s="7"/>
      <c r="AX147" s="7"/>
      <c r="AY147" s="7"/>
      <c r="AZ147" s="7"/>
      <c r="BA147" s="7"/>
      <c r="BB147" s="7"/>
      <c r="BC147" s="7"/>
      <c r="BD147" s="7"/>
      <c r="BE147" s="7"/>
      <c r="BF147" s="7"/>
      <c r="BG147" s="7"/>
      <c r="BH147" s="7"/>
      <c r="BI147" s="7"/>
      <c r="BJ147" s="7"/>
      <c r="BK147" s="7"/>
      <c r="BL147" s="7"/>
      <c r="BM147" s="7"/>
      <c r="BN147" s="7"/>
    </row>
    <row r="148" spans="1:66" s="30" customFormat="1">
      <c r="A148" s="91"/>
      <c r="B148" s="70"/>
      <c r="C148" s="64"/>
      <c r="D148" s="64"/>
      <c r="E148" s="82"/>
      <c r="F148" s="19" t="s">
        <v>32</v>
      </c>
      <c r="G148" s="41">
        <f>H148+I148+J148+K148+L148+N148+M148</f>
        <v>0</v>
      </c>
      <c r="H148" s="41">
        <v>0</v>
      </c>
      <c r="I148" s="41">
        <v>0</v>
      </c>
      <c r="J148" s="41">
        <v>0</v>
      </c>
      <c r="K148" s="41">
        <v>0</v>
      </c>
      <c r="L148" s="41">
        <v>0</v>
      </c>
      <c r="M148" s="41">
        <v>0</v>
      </c>
      <c r="N148" s="41">
        <v>0</v>
      </c>
      <c r="O148" s="97"/>
      <c r="P148" s="94"/>
      <c r="Q148" s="105"/>
      <c r="R148" s="72"/>
      <c r="S148" s="72"/>
      <c r="T148" s="72"/>
      <c r="U148" s="72"/>
      <c r="V148" s="72"/>
      <c r="W148" s="72"/>
      <c r="X148" s="72"/>
      <c r="Y148" s="7"/>
      <c r="Z148" s="7"/>
      <c r="AA148" s="7"/>
      <c r="AB148" s="7"/>
      <c r="AC148" s="7"/>
      <c r="AD148" s="7"/>
      <c r="AE148" s="7"/>
      <c r="AF148" s="7"/>
      <c r="AG148" s="7"/>
      <c r="AH148" s="7"/>
      <c r="AI148" s="7"/>
      <c r="AJ148" s="7"/>
      <c r="AK148" s="7"/>
      <c r="AL148" s="7"/>
      <c r="AM148" s="7"/>
      <c r="AN148" s="7"/>
      <c r="AO148" s="7"/>
      <c r="AP148" s="7"/>
      <c r="AQ148" s="7"/>
      <c r="AR148" s="7"/>
      <c r="AS148" s="7"/>
      <c r="AT148" s="7"/>
      <c r="AU148" s="7"/>
      <c r="AV148" s="7"/>
      <c r="AW148" s="7"/>
      <c r="AX148" s="7"/>
      <c r="AY148" s="7"/>
      <c r="AZ148" s="7"/>
      <c r="BA148" s="7"/>
      <c r="BB148" s="7"/>
      <c r="BC148" s="7"/>
      <c r="BD148" s="7"/>
      <c r="BE148" s="7"/>
      <c r="BF148" s="7"/>
      <c r="BG148" s="7"/>
      <c r="BH148" s="7"/>
      <c r="BI148" s="7"/>
      <c r="BJ148" s="7"/>
      <c r="BK148" s="7"/>
      <c r="BL148" s="7"/>
      <c r="BM148" s="7"/>
      <c r="BN148" s="7"/>
    </row>
    <row r="149" spans="1:66" s="30" customFormat="1">
      <c r="A149" s="92"/>
      <c r="B149" s="71"/>
      <c r="C149" s="65"/>
      <c r="D149" s="65"/>
      <c r="E149" s="83"/>
      <c r="F149" s="35" t="s">
        <v>33</v>
      </c>
      <c r="G149" s="41">
        <f>H149+I149+J149+K149+L149+N149+M149</f>
        <v>0</v>
      </c>
      <c r="H149" s="41">
        <v>0</v>
      </c>
      <c r="I149" s="41">
        <v>0</v>
      </c>
      <c r="J149" s="41">
        <v>0</v>
      </c>
      <c r="K149" s="41">
        <v>0</v>
      </c>
      <c r="L149" s="41">
        <v>0</v>
      </c>
      <c r="M149" s="41">
        <v>0</v>
      </c>
      <c r="N149" s="41">
        <v>0</v>
      </c>
      <c r="O149" s="98"/>
      <c r="P149" s="95"/>
      <c r="Q149" s="106"/>
      <c r="R149" s="72"/>
      <c r="S149" s="72"/>
      <c r="T149" s="72"/>
      <c r="U149" s="72"/>
      <c r="V149" s="72"/>
      <c r="W149" s="72"/>
      <c r="X149" s="72"/>
      <c r="Y149" s="7"/>
      <c r="Z149" s="7"/>
      <c r="AA149" s="7"/>
      <c r="AB149" s="7"/>
      <c r="AC149" s="7"/>
      <c r="AD149" s="7"/>
      <c r="AE149" s="7"/>
      <c r="AF149" s="7"/>
      <c r="AG149" s="7"/>
      <c r="AH149" s="7"/>
      <c r="AI149" s="7"/>
      <c r="AJ149" s="7"/>
      <c r="AK149" s="7"/>
      <c r="AL149" s="7"/>
      <c r="AM149" s="7"/>
      <c r="AN149" s="7"/>
      <c r="AO149" s="7"/>
      <c r="AP149" s="7"/>
      <c r="AQ149" s="7"/>
      <c r="AR149" s="7"/>
      <c r="AS149" s="7"/>
      <c r="AT149" s="7"/>
      <c r="AU149" s="7"/>
      <c r="AV149" s="7"/>
      <c r="AW149" s="7"/>
      <c r="AX149" s="7"/>
      <c r="AY149" s="7"/>
      <c r="AZ149" s="7"/>
      <c r="BA149" s="7"/>
      <c r="BB149" s="7"/>
      <c r="BC149" s="7"/>
      <c r="BD149" s="7"/>
      <c r="BE149" s="7"/>
      <c r="BF149" s="7"/>
      <c r="BG149" s="7"/>
      <c r="BH149" s="7"/>
      <c r="BI149" s="7"/>
      <c r="BJ149" s="7"/>
      <c r="BK149" s="7"/>
      <c r="BL149" s="7"/>
      <c r="BM149" s="7"/>
      <c r="BN149" s="7"/>
    </row>
    <row r="150" spans="1:66" s="30" customFormat="1" ht="21">
      <c r="A150" s="90" t="s">
        <v>67</v>
      </c>
      <c r="B150" s="69" t="s">
        <v>68</v>
      </c>
      <c r="C150" s="64" t="s">
        <v>26</v>
      </c>
      <c r="D150" s="64" t="s">
        <v>166</v>
      </c>
      <c r="E150" s="81" t="s">
        <v>110</v>
      </c>
      <c r="F150" s="19" t="s">
        <v>21</v>
      </c>
      <c r="G150" s="41">
        <f t="shared" ref="G150:N150" si="62">G151+G152+G153+G154</f>
        <v>0</v>
      </c>
      <c r="H150" s="41">
        <f t="shared" si="62"/>
        <v>0</v>
      </c>
      <c r="I150" s="41">
        <f t="shared" si="62"/>
        <v>0</v>
      </c>
      <c r="J150" s="41">
        <f t="shared" si="62"/>
        <v>0</v>
      </c>
      <c r="K150" s="41">
        <f t="shared" si="62"/>
        <v>0</v>
      </c>
      <c r="L150" s="41">
        <f t="shared" si="62"/>
        <v>0</v>
      </c>
      <c r="M150" s="41">
        <f>M151+M152+M153+M154</f>
        <v>0</v>
      </c>
      <c r="N150" s="41">
        <f t="shared" si="62"/>
        <v>0</v>
      </c>
      <c r="O150" s="96" t="s">
        <v>92</v>
      </c>
      <c r="P150" s="93" t="s">
        <v>11</v>
      </c>
      <c r="Q150" s="104">
        <f>SUM(R150:X154)</f>
        <v>130</v>
      </c>
      <c r="R150" s="72">
        <v>15</v>
      </c>
      <c r="S150" s="72">
        <v>15</v>
      </c>
      <c r="T150" s="72">
        <v>20</v>
      </c>
      <c r="U150" s="72">
        <v>20</v>
      </c>
      <c r="V150" s="72">
        <v>20</v>
      </c>
      <c r="W150" s="72">
        <v>20</v>
      </c>
      <c r="X150" s="72">
        <v>20</v>
      </c>
      <c r="Y150" s="7"/>
      <c r="Z150" s="7"/>
      <c r="AA150" s="7"/>
      <c r="AB150" s="7"/>
      <c r="AC150" s="7"/>
      <c r="AD150" s="7"/>
      <c r="AE150" s="7"/>
      <c r="AF150" s="7"/>
      <c r="AG150" s="7"/>
      <c r="AH150" s="7"/>
      <c r="AI150" s="7"/>
      <c r="AJ150" s="7"/>
      <c r="AK150" s="7"/>
      <c r="AL150" s="7"/>
      <c r="AM150" s="7"/>
      <c r="AN150" s="7"/>
      <c r="AO150" s="7"/>
      <c r="AP150" s="7"/>
      <c r="AQ150" s="7"/>
      <c r="AR150" s="7"/>
      <c r="AS150" s="7"/>
      <c r="AT150" s="7"/>
      <c r="AU150" s="7"/>
      <c r="AV150" s="7"/>
      <c r="AW150" s="7"/>
      <c r="AX150" s="7"/>
      <c r="AY150" s="7"/>
      <c r="AZ150" s="7"/>
      <c r="BA150" s="7"/>
      <c r="BB150" s="7"/>
      <c r="BC150" s="7"/>
      <c r="BD150" s="7"/>
      <c r="BE150" s="7"/>
      <c r="BF150" s="7"/>
      <c r="BG150" s="7"/>
      <c r="BH150" s="7"/>
      <c r="BI150" s="7"/>
      <c r="BJ150" s="7"/>
      <c r="BK150" s="7"/>
      <c r="BL150" s="7"/>
      <c r="BM150" s="7"/>
      <c r="BN150" s="7"/>
    </row>
    <row r="151" spans="1:66" s="30" customFormat="1">
      <c r="A151" s="91"/>
      <c r="B151" s="70"/>
      <c r="C151" s="64"/>
      <c r="D151" s="64"/>
      <c r="E151" s="82"/>
      <c r="F151" s="19" t="s">
        <v>31</v>
      </c>
      <c r="G151" s="41">
        <f>H151+I151+J151+K151+L151+N151</f>
        <v>0</v>
      </c>
      <c r="H151" s="41">
        <v>0</v>
      </c>
      <c r="I151" s="41">
        <v>0</v>
      </c>
      <c r="J151" s="41">
        <v>0</v>
      </c>
      <c r="K151" s="41">
        <v>0</v>
      </c>
      <c r="L151" s="41">
        <v>0</v>
      </c>
      <c r="M151" s="41">
        <v>0</v>
      </c>
      <c r="N151" s="41">
        <v>0</v>
      </c>
      <c r="O151" s="97"/>
      <c r="P151" s="94"/>
      <c r="Q151" s="105"/>
      <c r="R151" s="72"/>
      <c r="S151" s="72"/>
      <c r="T151" s="72"/>
      <c r="U151" s="72"/>
      <c r="V151" s="72"/>
      <c r="W151" s="72"/>
      <c r="X151" s="72"/>
      <c r="Y151" s="7"/>
      <c r="Z151" s="7"/>
      <c r="AA151" s="7"/>
      <c r="AB151" s="7"/>
      <c r="AC151" s="7"/>
      <c r="AD151" s="7"/>
      <c r="AE151" s="7"/>
      <c r="AF151" s="7"/>
      <c r="AG151" s="7"/>
      <c r="AH151" s="7"/>
      <c r="AI151" s="7"/>
      <c r="AJ151" s="7"/>
      <c r="AK151" s="7"/>
      <c r="AL151" s="7"/>
      <c r="AM151" s="7"/>
      <c r="AN151" s="7"/>
      <c r="AO151" s="7"/>
      <c r="AP151" s="7"/>
      <c r="AQ151" s="7"/>
      <c r="AR151" s="7"/>
      <c r="AS151" s="7"/>
      <c r="AT151" s="7"/>
      <c r="AU151" s="7"/>
      <c r="AV151" s="7"/>
      <c r="AW151" s="7"/>
      <c r="AX151" s="7"/>
      <c r="AY151" s="7"/>
      <c r="AZ151" s="7"/>
      <c r="BA151" s="7"/>
      <c r="BB151" s="7"/>
      <c r="BC151" s="7"/>
      <c r="BD151" s="7"/>
      <c r="BE151" s="7"/>
      <c r="BF151" s="7"/>
      <c r="BG151" s="7"/>
      <c r="BH151" s="7"/>
      <c r="BI151" s="7"/>
      <c r="BJ151" s="7"/>
      <c r="BK151" s="7"/>
      <c r="BL151" s="7"/>
      <c r="BM151" s="7"/>
      <c r="BN151" s="7"/>
    </row>
    <row r="152" spans="1:66" s="30" customFormat="1">
      <c r="A152" s="91"/>
      <c r="B152" s="70"/>
      <c r="C152" s="64"/>
      <c r="D152" s="64"/>
      <c r="E152" s="82"/>
      <c r="F152" s="19" t="s">
        <v>72</v>
      </c>
      <c r="G152" s="41">
        <f>H152+I152+J152+K152+L152+N152</f>
        <v>0</v>
      </c>
      <c r="H152" s="41">
        <v>0</v>
      </c>
      <c r="I152" s="41">
        <v>0</v>
      </c>
      <c r="J152" s="41">
        <v>0</v>
      </c>
      <c r="K152" s="41">
        <v>0</v>
      </c>
      <c r="L152" s="41">
        <v>0</v>
      </c>
      <c r="M152" s="41">
        <v>0</v>
      </c>
      <c r="N152" s="41">
        <v>0</v>
      </c>
      <c r="O152" s="97"/>
      <c r="P152" s="94"/>
      <c r="Q152" s="105"/>
      <c r="R152" s="72"/>
      <c r="S152" s="72"/>
      <c r="T152" s="72"/>
      <c r="U152" s="72"/>
      <c r="V152" s="72"/>
      <c r="W152" s="72"/>
      <c r="X152" s="72"/>
      <c r="Y152" s="7"/>
      <c r="Z152" s="7"/>
      <c r="AA152" s="7"/>
      <c r="AB152" s="7"/>
      <c r="AC152" s="7"/>
      <c r="AD152" s="7"/>
      <c r="AE152" s="7"/>
      <c r="AF152" s="7"/>
      <c r="AG152" s="7"/>
      <c r="AH152" s="7"/>
      <c r="AI152" s="7"/>
      <c r="AJ152" s="7"/>
      <c r="AK152" s="7"/>
      <c r="AL152" s="7"/>
      <c r="AM152" s="7"/>
      <c r="AN152" s="7"/>
      <c r="AO152" s="7"/>
      <c r="AP152" s="7"/>
      <c r="AQ152" s="7"/>
      <c r="AR152" s="7"/>
      <c r="AS152" s="7"/>
      <c r="AT152" s="7"/>
      <c r="AU152" s="7"/>
      <c r="AV152" s="7"/>
      <c r="AW152" s="7"/>
      <c r="AX152" s="7"/>
      <c r="AY152" s="7"/>
      <c r="AZ152" s="7"/>
      <c r="BA152" s="7"/>
      <c r="BB152" s="7"/>
      <c r="BC152" s="7"/>
      <c r="BD152" s="7"/>
      <c r="BE152" s="7"/>
      <c r="BF152" s="7"/>
      <c r="BG152" s="7"/>
      <c r="BH152" s="7"/>
      <c r="BI152" s="7"/>
      <c r="BJ152" s="7"/>
      <c r="BK152" s="7"/>
      <c r="BL152" s="7"/>
      <c r="BM152" s="7"/>
      <c r="BN152" s="7"/>
    </row>
    <row r="153" spans="1:66" s="30" customFormat="1">
      <c r="A153" s="91"/>
      <c r="B153" s="70"/>
      <c r="C153" s="64"/>
      <c r="D153" s="64"/>
      <c r="E153" s="82"/>
      <c r="F153" s="19" t="s">
        <v>32</v>
      </c>
      <c r="G153" s="41">
        <f>H153+I153+J153+K153+L153+N153</f>
        <v>0</v>
      </c>
      <c r="H153" s="41">
        <v>0</v>
      </c>
      <c r="I153" s="41">
        <v>0</v>
      </c>
      <c r="J153" s="41">
        <v>0</v>
      </c>
      <c r="K153" s="41">
        <v>0</v>
      </c>
      <c r="L153" s="41">
        <v>0</v>
      </c>
      <c r="M153" s="41">
        <v>0</v>
      </c>
      <c r="N153" s="41">
        <v>0</v>
      </c>
      <c r="O153" s="97"/>
      <c r="P153" s="94"/>
      <c r="Q153" s="105"/>
      <c r="R153" s="72"/>
      <c r="S153" s="72"/>
      <c r="T153" s="72"/>
      <c r="U153" s="72"/>
      <c r="V153" s="72"/>
      <c r="W153" s="72"/>
      <c r="X153" s="72"/>
      <c r="Y153" s="7"/>
      <c r="Z153" s="7"/>
      <c r="AA153" s="7"/>
      <c r="AB153" s="7"/>
      <c r="AC153" s="7"/>
      <c r="AD153" s="7"/>
      <c r="AE153" s="7"/>
      <c r="AF153" s="7"/>
      <c r="AG153" s="7"/>
      <c r="AH153" s="7"/>
      <c r="AI153" s="7"/>
      <c r="AJ153" s="7"/>
      <c r="AK153" s="7"/>
      <c r="AL153" s="7"/>
      <c r="AM153" s="7"/>
      <c r="AN153" s="7"/>
      <c r="AO153" s="7"/>
      <c r="AP153" s="7"/>
      <c r="AQ153" s="7"/>
      <c r="AR153" s="7"/>
      <c r="AS153" s="7"/>
      <c r="AT153" s="7"/>
      <c r="AU153" s="7"/>
      <c r="AV153" s="7"/>
      <c r="AW153" s="7"/>
      <c r="AX153" s="7"/>
      <c r="AY153" s="7"/>
      <c r="AZ153" s="7"/>
      <c r="BA153" s="7"/>
      <c r="BB153" s="7"/>
      <c r="BC153" s="7"/>
      <c r="BD153" s="7"/>
      <c r="BE153" s="7"/>
      <c r="BF153" s="7"/>
      <c r="BG153" s="7"/>
      <c r="BH153" s="7"/>
      <c r="BI153" s="7"/>
      <c r="BJ153" s="7"/>
      <c r="BK153" s="7"/>
      <c r="BL153" s="7"/>
      <c r="BM153" s="7"/>
      <c r="BN153" s="7"/>
    </row>
    <row r="154" spans="1:66" s="30" customFormat="1" ht="34.5" customHeight="1">
      <c r="A154" s="91"/>
      <c r="B154" s="70"/>
      <c r="C154" s="65"/>
      <c r="D154" s="65"/>
      <c r="E154" s="83"/>
      <c r="F154" s="35" t="s">
        <v>33</v>
      </c>
      <c r="G154" s="41">
        <f>H154+I154+J154+K154+L154+N154</f>
        <v>0</v>
      </c>
      <c r="H154" s="41">
        <v>0</v>
      </c>
      <c r="I154" s="41">
        <v>0</v>
      </c>
      <c r="J154" s="41">
        <v>0</v>
      </c>
      <c r="K154" s="41">
        <v>0</v>
      </c>
      <c r="L154" s="41">
        <v>0</v>
      </c>
      <c r="M154" s="41">
        <v>0</v>
      </c>
      <c r="N154" s="41">
        <v>0</v>
      </c>
      <c r="O154" s="98"/>
      <c r="P154" s="95"/>
      <c r="Q154" s="106"/>
      <c r="R154" s="72"/>
      <c r="S154" s="72"/>
      <c r="T154" s="72"/>
      <c r="U154" s="72"/>
      <c r="V154" s="72"/>
      <c r="W154" s="72"/>
      <c r="X154" s="72"/>
      <c r="Y154" s="7"/>
      <c r="Z154" s="7"/>
      <c r="AA154" s="7"/>
      <c r="AB154" s="7"/>
      <c r="AC154" s="7"/>
      <c r="AD154" s="7"/>
      <c r="AE154" s="7"/>
      <c r="AF154" s="7"/>
      <c r="AG154" s="7"/>
      <c r="AH154" s="7"/>
      <c r="AI154" s="7"/>
      <c r="AJ154" s="7"/>
      <c r="AK154" s="7"/>
      <c r="AL154" s="7"/>
      <c r="AM154" s="7"/>
      <c r="AN154" s="7"/>
      <c r="AO154" s="7"/>
      <c r="AP154" s="7"/>
      <c r="AQ154" s="7"/>
      <c r="AR154" s="7"/>
      <c r="AS154" s="7"/>
      <c r="AT154" s="7"/>
      <c r="AU154" s="7"/>
      <c r="AV154" s="7"/>
      <c r="AW154" s="7"/>
      <c r="AX154" s="7"/>
      <c r="AY154" s="7"/>
      <c r="AZ154" s="7"/>
      <c r="BA154" s="7"/>
      <c r="BB154" s="7"/>
      <c r="BC154" s="7"/>
      <c r="BD154" s="7"/>
      <c r="BE154" s="7"/>
      <c r="BF154" s="7"/>
      <c r="BG154" s="7"/>
      <c r="BH154" s="7"/>
      <c r="BI154" s="7"/>
      <c r="BJ154" s="7"/>
      <c r="BK154" s="7"/>
      <c r="BL154" s="7"/>
      <c r="BM154" s="7"/>
      <c r="BN154" s="7"/>
    </row>
    <row r="155" spans="1:66" s="30" customFormat="1" ht="21">
      <c r="A155" s="90" t="s">
        <v>117</v>
      </c>
      <c r="B155" s="69" t="s">
        <v>118</v>
      </c>
      <c r="C155" s="64" t="s">
        <v>26</v>
      </c>
      <c r="D155" s="64" t="s">
        <v>166</v>
      </c>
      <c r="E155" s="81" t="s">
        <v>110</v>
      </c>
      <c r="F155" s="19" t="s">
        <v>21</v>
      </c>
      <c r="G155" s="41">
        <f t="shared" ref="G155:N155" si="63">G156+G157+G158+G159</f>
        <v>1530612.24</v>
      </c>
      <c r="H155" s="41">
        <f t="shared" si="63"/>
        <v>510204.08</v>
      </c>
      <c r="I155" s="41">
        <f t="shared" si="63"/>
        <v>0</v>
      </c>
      <c r="J155" s="41">
        <f t="shared" si="63"/>
        <v>1020408.16</v>
      </c>
      <c r="K155" s="41">
        <f t="shared" si="63"/>
        <v>0</v>
      </c>
      <c r="L155" s="41">
        <f t="shared" si="63"/>
        <v>0</v>
      </c>
      <c r="M155" s="41">
        <f>M156+M157+M158+M159</f>
        <v>0</v>
      </c>
      <c r="N155" s="41">
        <f t="shared" si="63"/>
        <v>0</v>
      </c>
      <c r="O155" s="96" t="s">
        <v>120</v>
      </c>
      <c r="P155" s="93" t="s">
        <v>124</v>
      </c>
      <c r="Q155" s="104">
        <v>4781</v>
      </c>
      <c r="R155" s="72">
        <v>4781</v>
      </c>
      <c r="S155" s="72"/>
      <c r="T155" s="72"/>
      <c r="U155" s="72"/>
      <c r="V155" s="72"/>
      <c r="W155" s="72"/>
      <c r="X155" s="72"/>
      <c r="Y155" s="7"/>
      <c r="Z155" s="7"/>
      <c r="AA155" s="7"/>
      <c r="AB155" s="7"/>
      <c r="AC155" s="7"/>
      <c r="AD155" s="7"/>
      <c r="AE155" s="7"/>
      <c r="AF155" s="7"/>
      <c r="AG155" s="7"/>
      <c r="AH155" s="7"/>
      <c r="AI155" s="7"/>
      <c r="AJ155" s="7"/>
      <c r="AK155" s="7"/>
      <c r="AL155" s="7"/>
      <c r="AM155" s="7"/>
      <c r="AN155" s="7"/>
      <c r="AO155" s="7"/>
      <c r="AP155" s="7"/>
      <c r="AQ155" s="7"/>
      <c r="AR155" s="7"/>
      <c r="AS155" s="7"/>
      <c r="AT155" s="7"/>
      <c r="AU155" s="7"/>
      <c r="AV155" s="7"/>
      <c r="AW155" s="7"/>
      <c r="AX155" s="7"/>
      <c r="AY155" s="7"/>
      <c r="AZ155" s="7"/>
      <c r="BA155" s="7"/>
      <c r="BB155" s="7"/>
      <c r="BC155" s="7"/>
      <c r="BD155" s="7"/>
      <c r="BE155" s="7"/>
      <c r="BF155" s="7"/>
      <c r="BG155" s="7"/>
      <c r="BH155" s="7"/>
      <c r="BI155" s="7"/>
      <c r="BJ155" s="7"/>
      <c r="BK155" s="7"/>
      <c r="BL155" s="7"/>
      <c r="BM155" s="7"/>
      <c r="BN155" s="7"/>
    </row>
    <row r="156" spans="1:66" s="30" customFormat="1">
      <c r="A156" s="91"/>
      <c r="B156" s="70"/>
      <c r="C156" s="64"/>
      <c r="D156" s="64"/>
      <c r="E156" s="82"/>
      <c r="F156" s="19" t="s">
        <v>31</v>
      </c>
      <c r="G156" s="41">
        <f>H156+I156+J156+K156+L156+N156+M156</f>
        <v>30612.239999999998</v>
      </c>
      <c r="H156" s="41">
        <v>10204.08</v>
      </c>
      <c r="I156" s="41">
        <v>0</v>
      </c>
      <c r="J156" s="41">
        <v>20408.16</v>
      </c>
      <c r="K156" s="41">
        <v>0</v>
      </c>
      <c r="L156" s="41">
        <v>0</v>
      </c>
      <c r="M156" s="41">
        <v>0</v>
      </c>
      <c r="N156" s="41">
        <v>0</v>
      </c>
      <c r="O156" s="97"/>
      <c r="P156" s="94"/>
      <c r="Q156" s="105"/>
      <c r="R156" s="72"/>
      <c r="S156" s="72"/>
      <c r="T156" s="72"/>
      <c r="U156" s="72"/>
      <c r="V156" s="72"/>
      <c r="W156" s="72"/>
      <c r="X156" s="72"/>
      <c r="Y156" s="7"/>
      <c r="Z156" s="7"/>
      <c r="AA156" s="7"/>
      <c r="AB156" s="7"/>
      <c r="AC156" s="7"/>
      <c r="AD156" s="7"/>
      <c r="AE156" s="7"/>
      <c r="AF156" s="7"/>
      <c r="AG156" s="7"/>
      <c r="AH156" s="7"/>
      <c r="AI156" s="7"/>
      <c r="AJ156" s="7"/>
      <c r="AK156" s="7"/>
      <c r="AL156" s="7"/>
      <c r="AM156" s="7"/>
      <c r="AN156" s="7"/>
      <c r="AO156" s="7"/>
      <c r="AP156" s="7"/>
      <c r="AQ156" s="7"/>
      <c r="AR156" s="7"/>
      <c r="AS156" s="7"/>
      <c r="AT156" s="7"/>
      <c r="AU156" s="7"/>
      <c r="AV156" s="7"/>
      <c r="AW156" s="7"/>
      <c r="AX156" s="7"/>
      <c r="AY156" s="7"/>
      <c r="AZ156" s="7"/>
      <c r="BA156" s="7"/>
      <c r="BB156" s="7"/>
      <c r="BC156" s="7"/>
      <c r="BD156" s="7"/>
      <c r="BE156" s="7"/>
      <c r="BF156" s="7"/>
      <c r="BG156" s="7"/>
      <c r="BH156" s="7"/>
      <c r="BI156" s="7"/>
      <c r="BJ156" s="7"/>
      <c r="BK156" s="7"/>
      <c r="BL156" s="7"/>
      <c r="BM156" s="7"/>
      <c r="BN156" s="7"/>
    </row>
    <row r="157" spans="1:66" s="30" customFormat="1">
      <c r="A157" s="91"/>
      <c r="B157" s="70"/>
      <c r="C157" s="64"/>
      <c r="D157" s="64"/>
      <c r="E157" s="82"/>
      <c r="F157" s="19" t="s">
        <v>72</v>
      </c>
      <c r="G157" s="41">
        <f>H157+I157+J157+K157+L157+N157+M157</f>
        <v>1500000</v>
      </c>
      <c r="H157" s="41">
        <v>500000</v>
      </c>
      <c r="I157" s="41">
        <v>0</v>
      </c>
      <c r="J157" s="41">
        <v>1000000</v>
      </c>
      <c r="K157" s="41">
        <v>0</v>
      </c>
      <c r="L157" s="41">
        <v>0</v>
      </c>
      <c r="M157" s="41">
        <v>0</v>
      </c>
      <c r="N157" s="41">
        <v>0</v>
      </c>
      <c r="O157" s="97"/>
      <c r="P157" s="94"/>
      <c r="Q157" s="105"/>
      <c r="R157" s="72"/>
      <c r="S157" s="72"/>
      <c r="T157" s="72"/>
      <c r="U157" s="72"/>
      <c r="V157" s="72"/>
      <c r="W157" s="72"/>
      <c r="X157" s="72"/>
      <c r="Y157" s="7"/>
      <c r="Z157" s="7"/>
      <c r="AA157" s="7"/>
      <c r="AB157" s="7"/>
      <c r="AC157" s="7"/>
      <c r="AD157" s="7"/>
      <c r="AE157" s="7"/>
      <c r="AF157" s="7"/>
      <c r="AG157" s="7"/>
      <c r="AH157" s="7"/>
      <c r="AI157" s="7"/>
      <c r="AJ157" s="7"/>
      <c r="AK157" s="7"/>
      <c r="AL157" s="7"/>
      <c r="AM157" s="7"/>
      <c r="AN157" s="7"/>
      <c r="AO157" s="7"/>
      <c r="AP157" s="7"/>
      <c r="AQ157" s="7"/>
      <c r="AR157" s="7"/>
      <c r="AS157" s="7"/>
      <c r="AT157" s="7"/>
      <c r="AU157" s="7"/>
      <c r="AV157" s="7"/>
      <c r="AW157" s="7"/>
      <c r="AX157" s="7"/>
      <c r="AY157" s="7"/>
      <c r="AZ157" s="7"/>
      <c r="BA157" s="7"/>
      <c r="BB157" s="7"/>
      <c r="BC157" s="7"/>
      <c r="BD157" s="7"/>
      <c r="BE157" s="7"/>
      <c r="BF157" s="7"/>
      <c r="BG157" s="7"/>
      <c r="BH157" s="7"/>
      <c r="BI157" s="7"/>
      <c r="BJ157" s="7"/>
      <c r="BK157" s="7"/>
      <c r="BL157" s="7"/>
      <c r="BM157" s="7"/>
      <c r="BN157" s="7"/>
    </row>
    <row r="158" spans="1:66" s="30" customFormat="1">
      <c r="A158" s="91"/>
      <c r="B158" s="70"/>
      <c r="C158" s="64"/>
      <c r="D158" s="64"/>
      <c r="E158" s="82"/>
      <c r="F158" s="19" t="s">
        <v>32</v>
      </c>
      <c r="G158" s="41">
        <f>H158+I158+J158+K158+L158+N158+M158</f>
        <v>0</v>
      </c>
      <c r="H158" s="41">
        <v>0</v>
      </c>
      <c r="I158" s="41">
        <v>0</v>
      </c>
      <c r="J158" s="41">
        <v>0</v>
      </c>
      <c r="K158" s="41">
        <v>0</v>
      </c>
      <c r="L158" s="41">
        <v>0</v>
      </c>
      <c r="M158" s="41">
        <v>0</v>
      </c>
      <c r="N158" s="41">
        <v>0</v>
      </c>
      <c r="O158" s="97"/>
      <c r="P158" s="94"/>
      <c r="Q158" s="105"/>
      <c r="R158" s="72"/>
      <c r="S158" s="72"/>
      <c r="T158" s="72"/>
      <c r="U158" s="72"/>
      <c r="V158" s="72"/>
      <c r="W158" s="72"/>
      <c r="X158" s="72"/>
      <c r="Y158" s="7"/>
      <c r="Z158" s="7"/>
      <c r="AA158" s="7"/>
      <c r="AB158" s="7"/>
      <c r="AC158" s="7"/>
      <c r="AD158" s="7"/>
      <c r="AE158" s="7"/>
      <c r="AF158" s="7"/>
      <c r="AG158" s="7"/>
      <c r="AH158" s="7"/>
      <c r="AI158" s="7"/>
      <c r="AJ158" s="7"/>
      <c r="AK158" s="7"/>
      <c r="AL158" s="7"/>
      <c r="AM158" s="7"/>
      <c r="AN158" s="7"/>
      <c r="AO158" s="7"/>
      <c r="AP158" s="7"/>
      <c r="AQ158" s="7"/>
      <c r="AR158" s="7"/>
      <c r="AS158" s="7"/>
      <c r="AT158" s="7"/>
      <c r="AU158" s="7"/>
      <c r="AV158" s="7"/>
      <c r="AW158" s="7"/>
      <c r="AX158" s="7"/>
      <c r="AY158" s="7"/>
      <c r="AZ158" s="7"/>
      <c r="BA158" s="7"/>
      <c r="BB158" s="7"/>
      <c r="BC158" s="7"/>
      <c r="BD158" s="7"/>
      <c r="BE158" s="7"/>
      <c r="BF158" s="7"/>
      <c r="BG158" s="7"/>
      <c r="BH158" s="7"/>
      <c r="BI158" s="7"/>
      <c r="BJ158" s="7"/>
      <c r="BK158" s="7"/>
      <c r="BL158" s="7"/>
      <c r="BM158" s="7"/>
      <c r="BN158" s="7"/>
    </row>
    <row r="159" spans="1:66" s="30" customFormat="1" ht="79.5" customHeight="1">
      <c r="A159" s="91"/>
      <c r="B159" s="70"/>
      <c r="C159" s="65"/>
      <c r="D159" s="65"/>
      <c r="E159" s="83"/>
      <c r="F159" s="35" t="s">
        <v>33</v>
      </c>
      <c r="G159" s="41">
        <f>H159+I159+J159+K159+L159+N159+M159</f>
        <v>0</v>
      </c>
      <c r="H159" s="41">
        <v>0</v>
      </c>
      <c r="I159" s="41">
        <v>0</v>
      </c>
      <c r="J159" s="41">
        <v>0</v>
      </c>
      <c r="K159" s="41">
        <v>0</v>
      </c>
      <c r="L159" s="41">
        <v>0</v>
      </c>
      <c r="M159" s="41">
        <v>0</v>
      </c>
      <c r="N159" s="41">
        <v>0</v>
      </c>
      <c r="O159" s="98"/>
      <c r="P159" s="95"/>
      <c r="Q159" s="106"/>
      <c r="R159" s="72"/>
      <c r="S159" s="72"/>
      <c r="T159" s="72"/>
      <c r="U159" s="72"/>
      <c r="V159" s="72"/>
      <c r="W159" s="72"/>
      <c r="X159" s="72"/>
      <c r="Y159" s="7"/>
      <c r="Z159" s="7"/>
      <c r="AA159" s="7"/>
      <c r="AB159" s="7"/>
      <c r="AC159" s="7"/>
      <c r="AD159" s="7"/>
      <c r="AE159" s="7"/>
      <c r="AF159" s="7"/>
      <c r="AG159" s="7"/>
      <c r="AH159" s="7"/>
      <c r="AI159" s="7"/>
      <c r="AJ159" s="7"/>
      <c r="AK159" s="7"/>
      <c r="AL159" s="7"/>
      <c r="AM159" s="7"/>
      <c r="AN159" s="7"/>
      <c r="AO159" s="7"/>
      <c r="AP159" s="7"/>
      <c r="AQ159" s="7"/>
      <c r="AR159" s="7"/>
      <c r="AS159" s="7"/>
      <c r="AT159" s="7"/>
      <c r="AU159" s="7"/>
      <c r="AV159" s="7"/>
      <c r="AW159" s="7"/>
      <c r="AX159" s="7"/>
      <c r="AY159" s="7"/>
      <c r="AZ159" s="7"/>
      <c r="BA159" s="7"/>
      <c r="BB159" s="7"/>
      <c r="BC159" s="7"/>
      <c r="BD159" s="7"/>
      <c r="BE159" s="7"/>
      <c r="BF159" s="7"/>
      <c r="BG159" s="7"/>
      <c r="BH159" s="7"/>
      <c r="BI159" s="7"/>
      <c r="BJ159" s="7"/>
      <c r="BK159" s="7"/>
      <c r="BL159" s="7"/>
      <c r="BM159" s="7"/>
      <c r="BN159" s="7"/>
    </row>
    <row r="160" spans="1:66" s="30" customFormat="1" ht="21">
      <c r="A160" s="90" t="s">
        <v>133</v>
      </c>
      <c r="B160" s="110" t="s">
        <v>136</v>
      </c>
      <c r="C160" s="64" t="s">
        <v>26</v>
      </c>
      <c r="D160" s="64" t="s">
        <v>166</v>
      </c>
      <c r="E160" s="81" t="s">
        <v>110</v>
      </c>
      <c r="F160" s="19" t="s">
        <v>21</v>
      </c>
      <c r="G160" s="41">
        <f t="shared" ref="G160:N160" si="64">G161+G162+G163+G164</f>
        <v>204081.63</v>
      </c>
      <c r="H160" s="41">
        <f t="shared" si="64"/>
        <v>0</v>
      </c>
      <c r="I160" s="41">
        <f t="shared" si="64"/>
        <v>204081.63</v>
      </c>
      <c r="J160" s="41">
        <f t="shared" si="64"/>
        <v>0</v>
      </c>
      <c r="K160" s="41">
        <f t="shared" si="64"/>
        <v>0</v>
      </c>
      <c r="L160" s="41">
        <f t="shared" si="64"/>
        <v>0</v>
      </c>
      <c r="M160" s="41">
        <f>M161+M162+M163+M164</f>
        <v>0</v>
      </c>
      <c r="N160" s="41">
        <f t="shared" si="64"/>
        <v>0</v>
      </c>
      <c r="O160" s="96" t="s">
        <v>135</v>
      </c>
      <c r="P160" s="93" t="s">
        <v>11</v>
      </c>
      <c r="Q160" s="104">
        <v>1</v>
      </c>
      <c r="R160" s="72">
        <v>0</v>
      </c>
      <c r="S160" s="72">
        <v>1</v>
      </c>
      <c r="T160" s="72"/>
      <c r="U160" s="72"/>
      <c r="V160" s="72"/>
      <c r="W160" s="72"/>
      <c r="X160" s="72"/>
      <c r="Y160" s="7"/>
      <c r="Z160" s="7"/>
      <c r="AA160" s="7"/>
      <c r="AB160" s="7"/>
      <c r="AC160" s="7"/>
      <c r="AD160" s="7"/>
      <c r="AE160" s="7"/>
      <c r="AF160" s="7"/>
      <c r="AG160" s="7"/>
      <c r="AH160" s="7"/>
      <c r="AI160" s="7"/>
      <c r="AJ160" s="7"/>
      <c r="AK160" s="7"/>
      <c r="AL160" s="7"/>
      <c r="AM160" s="7"/>
      <c r="AN160" s="7"/>
      <c r="AO160" s="7"/>
      <c r="AP160" s="7"/>
      <c r="AQ160" s="7"/>
      <c r="AR160" s="7"/>
      <c r="AS160" s="7"/>
      <c r="AT160" s="7"/>
      <c r="AU160" s="7"/>
      <c r="AV160" s="7"/>
      <c r="AW160" s="7"/>
      <c r="AX160" s="7"/>
      <c r="AY160" s="7"/>
      <c r="AZ160" s="7"/>
      <c r="BA160" s="7"/>
      <c r="BB160" s="7"/>
      <c r="BC160" s="7"/>
      <c r="BD160" s="7"/>
      <c r="BE160" s="7"/>
      <c r="BF160" s="7"/>
      <c r="BG160" s="7"/>
      <c r="BH160" s="7"/>
      <c r="BI160" s="7"/>
      <c r="BJ160" s="7"/>
      <c r="BK160" s="7"/>
      <c r="BL160" s="7"/>
      <c r="BM160" s="7"/>
      <c r="BN160" s="7"/>
    </row>
    <row r="161" spans="1:66" s="30" customFormat="1">
      <c r="A161" s="91"/>
      <c r="B161" s="111"/>
      <c r="C161" s="64"/>
      <c r="D161" s="64"/>
      <c r="E161" s="82"/>
      <c r="F161" s="19" t="s">
        <v>31</v>
      </c>
      <c r="G161" s="41">
        <f>H161+I161+J161+K161+L161+N161+M161</f>
        <v>4081.63</v>
      </c>
      <c r="H161" s="41">
        <v>0</v>
      </c>
      <c r="I161" s="41">
        <v>4081.63</v>
      </c>
      <c r="J161" s="41">
        <v>0</v>
      </c>
      <c r="K161" s="41">
        <v>0</v>
      </c>
      <c r="L161" s="41">
        <v>0</v>
      </c>
      <c r="M161" s="41">
        <v>0</v>
      </c>
      <c r="N161" s="41">
        <v>0</v>
      </c>
      <c r="O161" s="97"/>
      <c r="P161" s="94"/>
      <c r="Q161" s="105"/>
      <c r="R161" s="72"/>
      <c r="S161" s="72"/>
      <c r="T161" s="72"/>
      <c r="U161" s="72"/>
      <c r="V161" s="72"/>
      <c r="W161" s="72"/>
      <c r="X161" s="72"/>
      <c r="Y161" s="7"/>
      <c r="Z161" s="7"/>
      <c r="AA161" s="7"/>
      <c r="AB161" s="7"/>
      <c r="AC161" s="7"/>
      <c r="AD161" s="7"/>
      <c r="AE161" s="7"/>
      <c r="AF161" s="7"/>
      <c r="AG161" s="7"/>
      <c r="AH161" s="7"/>
      <c r="AI161" s="7"/>
      <c r="AJ161" s="7"/>
      <c r="AK161" s="7"/>
      <c r="AL161" s="7"/>
      <c r="AM161" s="7"/>
      <c r="AN161" s="7"/>
      <c r="AO161" s="7"/>
      <c r="AP161" s="7"/>
      <c r="AQ161" s="7"/>
      <c r="AR161" s="7"/>
      <c r="AS161" s="7"/>
      <c r="AT161" s="7"/>
      <c r="AU161" s="7"/>
      <c r="AV161" s="7"/>
      <c r="AW161" s="7"/>
      <c r="AX161" s="7"/>
      <c r="AY161" s="7"/>
      <c r="AZ161" s="7"/>
      <c r="BA161" s="7"/>
      <c r="BB161" s="7"/>
      <c r="BC161" s="7"/>
      <c r="BD161" s="7"/>
      <c r="BE161" s="7"/>
      <c r="BF161" s="7"/>
      <c r="BG161" s="7"/>
      <c r="BH161" s="7"/>
      <c r="BI161" s="7"/>
      <c r="BJ161" s="7"/>
      <c r="BK161" s="7"/>
      <c r="BL161" s="7"/>
      <c r="BM161" s="7"/>
      <c r="BN161" s="7"/>
    </row>
    <row r="162" spans="1:66" s="30" customFormat="1">
      <c r="A162" s="91"/>
      <c r="B162" s="111"/>
      <c r="C162" s="64"/>
      <c r="D162" s="64"/>
      <c r="E162" s="82"/>
      <c r="F162" s="19" t="s">
        <v>72</v>
      </c>
      <c r="G162" s="41">
        <f>H162+I162+J162+K162+L162+N162+M162</f>
        <v>200000</v>
      </c>
      <c r="H162" s="41">
        <v>0</v>
      </c>
      <c r="I162" s="41">
        <v>200000</v>
      </c>
      <c r="J162" s="41">
        <v>0</v>
      </c>
      <c r="K162" s="41">
        <v>0</v>
      </c>
      <c r="L162" s="41">
        <v>0</v>
      </c>
      <c r="M162" s="41">
        <v>0</v>
      </c>
      <c r="N162" s="41">
        <v>0</v>
      </c>
      <c r="O162" s="97"/>
      <c r="P162" s="94"/>
      <c r="Q162" s="105"/>
      <c r="R162" s="72"/>
      <c r="S162" s="72"/>
      <c r="T162" s="72"/>
      <c r="U162" s="72"/>
      <c r="V162" s="72"/>
      <c r="W162" s="72"/>
      <c r="X162" s="72"/>
      <c r="Y162" s="7"/>
      <c r="Z162" s="7"/>
      <c r="AA162" s="7"/>
      <c r="AB162" s="7"/>
      <c r="AC162" s="7"/>
      <c r="AD162" s="7"/>
      <c r="AE162" s="7"/>
      <c r="AF162" s="7"/>
      <c r="AG162" s="7"/>
      <c r="AH162" s="7"/>
      <c r="AI162" s="7"/>
      <c r="AJ162" s="7"/>
      <c r="AK162" s="7"/>
      <c r="AL162" s="7"/>
      <c r="AM162" s="7"/>
      <c r="AN162" s="7"/>
      <c r="AO162" s="7"/>
      <c r="AP162" s="7"/>
      <c r="AQ162" s="7"/>
      <c r="AR162" s="7"/>
      <c r="AS162" s="7"/>
      <c r="AT162" s="7"/>
      <c r="AU162" s="7"/>
      <c r="AV162" s="7"/>
      <c r="AW162" s="7"/>
      <c r="AX162" s="7"/>
      <c r="AY162" s="7"/>
      <c r="AZ162" s="7"/>
      <c r="BA162" s="7"/>
      <c r="BB162" s="7"/>
      <c r="BC162" s="7"/>
      <c r="BD162" s="7"/>
      <c r="BE162" s="7"/>
      <c r="BF162" s="7"/>
      <c r="BG162" s="7"/>
      <c r="BH162" s="7"/>
      <c r="BI162" s="7"/>
      <c r="BJ162" s="7"/>
      <c r="BK162" s="7"/>
      <c r="BL162" s="7"/>
      <c r="BM162" s="7"/>
      <c r="BN162" s="7"/>
    </row>
    <row r="163" spans="1:66" s="30" customFormat="1">
      <c r="A163" s="91"/>
      <c r="B163" s="111"/>
      <c r="C163" s="64"/>
      <c r="D163" s="64"/>
      <c r="E163" s="82"/>
      <c r="F163" s="19" t="s">
        <v>32</v>
      </c>
      <c r="G163" s="41">
        <f>H163+I163+J163+K163+L163+N163+M163</f>
        <v>0</v>
      </c>
      <c r="H163" s="41">
        <v>0</v>
      </c>
      <c r="I163" s="41">
        <v>0</v>
      </c>
      <c r="J163" s="41">
        <v>0</v>
      </c>
      <c r="K163" s="41">
        <v>0</v>
      </c>
      <c r="L163" s="41">
        <v>0</v>
      </c>
      <c r="M163" s="41">
        <v>0</v>
      </c>
      <c r="N163" s="41">
        <v>0</v>
      </c>
      <c r="O163" s="97"/>
      <c r="P163" s="94"/>
      <c r="Q163" s="105"/>
      <c r="R163" s="72"/>
      <c r="S163" s="72"/>
      <c r="T163" s="72"/>
      <c r="U163" s="72"/>
      <c r="V163" s="72"/>
      <c r="W163" s="72"/>
      <c r="X163" s="72"/>
      <c r="Y163" s="7"/>
      <c r="Z163" s="7"/>
      <c r="AA163" s="7"/>
      <c r="AB163" s="7"/>
      <c r="AC163" s="7"/>
      <c r="AD163" s="7"/>
      <c r="AE163" s="7"/>
      <c r="AF163" s="7"/>
      <c r="AG163" s="7"/>
      <c r="AH163" s="7"/>
      <c r="AI163" s="7"/>
      <c r="AJ163" s="7"/>
      <c r="AK163" s="7"/>
      <c r="AL163" s="7"/>
      <c r="AM163" s="7"/>
      <c r="AN163" s="7"/>
      <c r="AO163" s="7"/>
      <c r="AP163" s="7"/>
      <c r="AQ163" s="7"/>
      <c r="AR163" s="7"/>
      <c r="AS163" s="7"/>
      <c r="AT163" s="7"/>
      <c r="AU163" s="7"/>
      <c r="AV163" s="7"/>
      <c r="AW163" s="7"/>
      <c r="AX163" s="7"/>
      <c r="AY163" s="7"/>
      <c r="AZ163" s="7"/>
      <c r="BA163" s="7"/>
      <c r="BB163" s="7"/>
      <c r="BC163" s="7"/>
      <c r="BD163" s="7"/>
      <c r="BE163" s="7"/>
      <c r="BF163" s="7"/>
      <c r="BG163" s="7"/>
      <c r="BH163" s="7"/>
      <c r="BI163" s="7"/>
      <c r="BJ163" s="7"/>
      <c r="BK163" s="7"/>
      <c r="BL163" s="7"/>
      <c r="BM163" s="7"/>
      <c r="BN163" s="7"/>
    </row>
    <row r="164" spans="1:66" s="30" customFormat="1">
      <c r="A164" s="92"/>
      <c r="B164" s="112"/>
      <c r="C164" s="65"/>
      <c r="D164" s="65"/>
      <c r="E164" s="83"/>
      <c r="F164" s="35" t="s">
        <v>33</v>
      </c>
      <c r="G164" s="41">
        <f>H164+I164+J164+K164+L164+N164+M164</f>
        <v>0</v>
      </c>
      <c r="H164" s="41">
        <v>0</v>
      </c>
      <c r="I164" s="41">
        <v>0</v>
      </c>
      <c r="J164" s="41">
        <v>0</v>
      </c>
      <c r="K164" s="41">
        <v>0</v>
      </c>
      <c r="L164" s="41">
        <v>0</v>
      </c>
      <c r="M164" s="41">
        <v>0</v>
      </c>
      <c r="N164" s="41">
        <v>0</v>
      </c>
      <c r="O164" s="98"/>
      <c r="P164" s="95"/>
      <c r="Q164" s="106"/>
      <c r="R164" s="72"/>
      <c r="S164" s="72"/>
      <c r="T164" s="72"/>
      <c r="U164" s="72"/>
      <c r="V164" s="72"/>
      <c r="W164" s="72"/>
      <c r="X164" s="72"/>
      <c r="Y164" s="7"/>
      <c r="Z164" s="7"/>
      <c r="AA164" s="7"/>
      <c r="AB164" s="7"/>
      <c r="AC164" s="7"/>
      <c r="AD164" s="7"/>
      <c r="AE164" s="7"/>
      <c r="AF164" s="7"/>
      <c r="AG164" s="7"/>
      <c r="AH164" s="7"/>
      <c r="AI164" s="7"/>
      <c r="AJ164" s="7"/>
      <c r="AK164" s="7"/>
      <c r="AL164" s="7"/>
      <c r="AM164" s="7"/>
      <c r="AN164" s="7"/>
      <c r="AO164" s="7"/>
      <c r="AP164" s="7"/>
      <c r="AQ164" s="7"/>
      <c r="AR164" s="7"/>
      <c r="AS164" s="7"/>
      <c r="AT164" s="7"/>
      <c r="AU164" s="7"/>
      <c r="AV164" s="7"/>
      <c r="AW164" s="7"/>
      <c r="AX164" s="7"/>
      <c r="AY164" s="7"/>
      <c r="AZ164" s="7"/>
      <c r="BA164" s="7"/>
      <c r="BB164" s="7"/>
      <c r="BC164" s="7"/>
      <c r="BD164" s="7"/>
      <c r="BE164" s="7"/>
      <c r="BF164" s="7"/>
      <c r="BG164" s="7"/>
      <c r="BH164" s="7"/>
      <c r="BI164" s="7"/>
      <c r="BJ164" s="7"/>
      <c r="BK164" s="7"/>
      <c r="BL164" s="7"/>
      <c r="BM164" s="7"/>
      <c r="BN164" s="7"/>
    </row>
    <row r="165" spans="1:66" s="30" customFormat="1" ht="21">
      <c r="A165" s="90" t="s">
        <v>147</v>
      </c>
      <c r="B165" s="110" t="s">
        <v>148</v>
      </c>
      <c r="C165" s="64" t="s">
        <v>26</v>
      </c>
      <c r="D165" s="64" t="s">
        <v>166</v>
      </c>
      <c r="E165" s="81" t="s">
        <v>110</v>
      </c>
      <c r="F165" s="19" t="s">
        <v>21</v>
      </c>
      <c r="G165" s="41">
        <f t="shared" ref="G165:N165" si="65">G166+G167+G168+G169</f>
        <v>0</v>
      </c>
      <c r="H165" s="41">
        <f t="shared" si="65"/>
        <v>0</v>
      </c>
      <c r="I165" s="41">
        <f t="shared" si="65"/>
        <v>0</v>
      </c>
      <c r="J165" s="41">
        <f t="shared" si="65"/>
        <v>0</v>
      </c>
      <c r="K165" s="41">
        <f t="shared" si="65"/>
        <v>0</v>
      </c>
      <c r="L165" s="41">
        <f t="shared" si="65"/>
        <v>0</v>
      </c>
      <c r="M165" s="41">
        <f>M166+M167+M168+M169</f>
        <v>0</v>
      </c>
      <c r="N165" s="41">
        <f t="shared" si="65"/>
        <v>0</v>
      </c>
      <c r="O165" s="69" t="s">
        <v>149</v>
      </c>
      <c r="P165" s="93" t="s">
        <v>11</v>
      </c>
      <c r="Q165" s="69">
        <v>1</v>
      </c>
      <c r="R165" s="69">
        <v>0</v>
      </c>
      <c r="S165" s="69">
        <v>0</v>
      </c>
      <c r="T165" s="69">
        <v>1</v>
      </c>
      <c r="U165" s="69"/>
      <c r="V165" s="69"/>
      <c r="W165" s="69"/>
      <c r="X165" s="69"/>
      <c r="Y165" s="7"/>
      <c r="Z165" s="7"/>
      <c r="AA165" s="7"/>
      <c r="AB165" s="7"/>
      <c r="AC165" s="7"/>
      <c r="AD165" s="7"/>
      <c r="AE165" s="7"/>
      <c r="AF165" s="7"/>
      <c r="AG165" s="7"/>
      <c r="AH165" s="7"/>
      <c r="AI165" s="7"/>
      <c r="AJ165" s="7"/>
      <c r="AK165" s="7"/>
      <c r="AL165" s="7"/>
      <c r="AM165" s="7"/>
      <c r="AN165" s="7"/>
      <c r="AO165" s="7"/>
      <c r="AP165" s="7"/>
      <c r="AQ165" s="7"/>
      <c r="AR165" s="7"/>
      <c r="AS165" s="7"/>
      <c r="AT165" s="7"/>
      <c r="AU165" s="7"/>
      <c r="AV165" s="7"/>
      <c r="AW165" s="7"/>
      <c r="AX165" s="7"/>
      <c r="AY165" s="7"/>
      <c r="AZ165" s="7"/>
      <c r="BA165" s="7"/>
      <c r="BB165" s="7"/>
      <c r="BC165" s="7"/>
      <c r="BD165" s="7"/>
      <c r="BE165" s="7"/>
      <c r="BF165" s="7"/>
      <c r="BG165" s="7"/>
      <c r="BH165" s="7"/>
      <c r="BI165" s="7"/>
      <c r="BJ165" s="7"/>
      <c r="BK165" s="7"/>
      <c r="BL165" s="7"/>
      <c r="BM165" s="7"/>
      <c r="BN165" s="7"/>
    </row>
    <row r="166" spans="1:66" s="30" customFormat="1">
      <c r="A166" s="91"/>
      <c r="B166" s="111"/>
      <c r="C166" s="64"/>
      <c r="D166" s="64"/>
      <c r="E166" s="82"/>
      <c r="F166" s="19" t="s">
        <v>31</v>
      </c>
      <c r="G166" s="41">
        <f>H166+I166+J166+K166+L166+N166+M166</f>
        <v>0</v>
      </c>
      <c r="H166" s="41">
        <v>0</v>
      </c>
      <c r="I166" s="41">
        <v>0</v>
      </c>
      <c r="J166" s="41">
        <v>0</v>
      </c>
      <c r="K166" s="41">
        <v>0</v>
      </c>
      <c r="L166" s="41">
        <v>0</v>
      </c>
      <c r="M166" s="41">
        <v>0</v>
      </c>
      <c r="N166" s="41">
        <v>0</v>
      </c>
      <c r="O166" s="70"/>
      <c r="P166" s="94"/>
      <c r="Q166" s="70"/>
      <c r="R166" s="70"/>
      <c r="S166" s="70"/>
      <c r="T166" s="70"/>
      <c r="U166" s="70"/>
      <c r="V166" s="70"/>
      <c r="W166" s="70"/>
      <c r="X166" s="70"/>
      <c r="Y166" s="7"/>
      <c r="Z166" s="7"/>
      <c r="AA166" s="7"/>
      <c r="AB166" s="7"/>
      <c r="AC166" s="7"/>
      <c r="AD166" s="7"/>
      <c r="AE166" s="7"/>
      <c r="AF166" s="7"/>
      <c r="AG166" s="7"/>
      <c r="AH166" s="7"/>
      <c r="AI166" s="7"/>
      <c r="AJ166" s="7"/>
      <c r="AK166" s="7"/>
      <c r="AL166" s="7"/>
      <c r="AM166" s="7"/>
      <c r="AN166" s="7"/>
      <c r="AO166" s="7"/>
      <c r="AP166" s="7"/>
      <c r="AQ166" s="7"/>
      <c r="AR166" s="7"/>
      <c r="AS166" s="7"/>
      <c r="AT166" s="7"/>
      <c r="AU166" s="7"/>
      <c r="AV166" s="7"/>
      <c r="AW166" s="7"/>
      <c r="AX166" s="7"/>
      <c r="AY166" s="7"/>
      <c r="AZ166" s="7"/>
      <c r="BA166" s="7"/>
      <c r="BB166" s="7"/>
      <c r="BC166" s="7"/>
      <c r="BD166" s="7"/>
      <c r="BE166" s="7"/>
      <c r="BF166" s="7"/>
      <c r="BG166" s="7"/>
      <c r="BH166" s="7"/>
      <c r="BI166" s="7"/>
      <c r="BJ166" s="7"/>
      <c r="BK166" s="7"/>
      <c r="BL166" s="7"/>
      <c r="BM166" s="7"/>
      <c r="BN166" s="7"/>
    </row>
    <row r="167" spans="1:66" s="30" customFormat="1">
      <c r="A167" s="91"/>
      <c r="B167" s="111"/>
      <c r="C167" s="64"/>
      <c r="D167" s="64"/>
      <c r="E167" s="82"/>
      <c r="F167" s="19" t="s">
        <v>72</v>
      </c>
      <c r="G167" s="41">
        <f>H167+I167+J167+K167+L167+N167+M167</f>
        <v>0</v>
      </c>
      <c r="H167" s="41">
        <v>0</v>
      </c>
      <c r="I167" s="41">
        <v>0</v>
      </c>
      <c r="J167" s="41">
        <v>0</v>
      </c>
      <c r="K167" s="41">
        <v>0</v>
      </c>
      <c r="L167" s="41">
        <v>0</v>
      </c>
      <c r="M167" s="41">
        <v>0</v>
      </c>
      <c r="N167" s="41">
        <v>0</v>
      </c>
      <c r="O167" s="70"/>
      <c r="P167" s="94"/>
      <c r="Q167" s="70"/>
      <c r="R167" s="70"/>
      <c r="S167" s="70"/>
      <c r="T167" s="70"/>
      <c r="U167" s="70"/>
      <c r="V167" s="70"/>
      <c r="W167" s="70"/>
      <c r="X167" s="70"/>
      <c r="Y167" s="7"/>
      <c r="Z167" s="7"/>
      <c r="AA167" s="7"/>
      <c r="AB167" s="7"/>
      <c r="AC167" s="7"/>
      <c r="AD167" s="7"/>
      <c r="AE167" s="7"/>
      <c r="AF167" s="7"/>
      <c r="AG167" s="7"/>
      <c r="AH167" s="7"/>
      <c r="AI167" s="7"/>
      <c r="AJ167" s="7"/>
      <c r="AK167" s="7"/>
      <c r="AL167" s="7"/>
      <c r="AM167" s="7"/>
      <c r="AN167" s="7"/>
      <c r="AO167" s="7"/>
      <c r="AP167" s="7"/>
      <c r="AQ167" s="7"/>
      <c r="AR167" s="7"/>
      <c r="AS167" s="7"/>
      <c r="AT167" s="7"/>
      <c r="AU167" s="7"/>
      <c r="AV167" s="7"/>
      <c r="AW167" s="7"/>
      <c r="AX167" s="7"/>
      <c r="AY167" s="7"/>
      <c r="AZ167" s="7"/>
      <c r="BA167" s="7"/>
      <c r="BB167" s="7"/>
      <c r="BC167" s="7"/>
      <c r="BD167" s="7"/>
      <c r="BE167" s="7"/>
      <c r="BF167" s="7"/>
      <c r="BG167" s="7"/>
      <c r="BH167" s="7"/>
      <c r="BI167" s="7"/>
      <c r="BJ167" s="7"/>
      <c r="BK167" s="7"/>
      <c r="BL167" s="7"/>
      <c r="BM167" s="7"/>
      <c r="BN167" s="7"/>
    </row>
    <row r="168" spans="1:66" s="30" customFormat="1">
      <c r="A168" s="91"/>
      <c r="B168" s="111"/>
      <c r="C168" s="64"/>
      <c r="D168" s="64"/>
      <c r="E168" s="82"/>
      <c r="F168" s="19" t="s">
        <v>32</v>
      </c>
      <c r="G168" s="41">
        <f>H168+I168+J168+K168+L168+N168+M168</f>
        <v>0</v>
      </c>
      <c r="H168" s="41">
        <v>0</v>
      </c>
      <c r="I168" s="41">
        <v>0</v>
      </c>
      <c r="J168" s="41">
        <v>0</v>
      </c>
      <c r="K168" s="41">
        <v>0</v>
      </c>
      <c r="L168" s="41">
        <v>0</v>
      </c>
      <c r="M168" s="41">
        <v>0</v>
      </c>
      <c r="N168" s="41">
        <v>0</v>
      </c>
      <c r="O168" s="70"/>
      <c r="P168" s="94"/>
      <c r="Q168" s="70"/>
      <c r="R168" s="70"/>
      <c r="S168" s="70"/>
      <c r="T168" s="70"/>
      <c r="U168" s="70"/>
      <c r="V168" s="70"/>
      <c r="W168" s="70"/>
      <c r="X168" s="70"/>
      <c r="Y168" s="7"/>
      <c r="Z168" s="7"/>
      <c r="AA168" s="7"/>
      <c r="AB168" s="7"/>
      <c r="AC168" s="7"/>
      <c r="AD168" s="7"/>
      <c r="AE168" s="7"/>
      <c r="AF168" s="7"/>
      <c r="AG168" s="7"/>
      <c r="AH168" s="7"/>
      <c r="AI168" s="7"/>
      <c r="AJ168" s="7"/>
      <c r="AK168" s="7"/>
      <c r="AL168" s="7"/>
      <c r="AM168" s="7"/>
      <c r="AN168" s="7"/>
      <c r="AO168" s="7"/>
      <c r="AP168" s="7"/>
      <c r="AQ168" s="7"/>
      <c r="AR168" s="7"/>
      <c r="AS168" s="7"/>
      <c r="AT168" s="7"/>
      <c r="AU168" s="7"/>
      <c r="AV168" s="7"/>
      <c r="AW168" s="7"/>
      <c r="AX168" s="7"/>
      <c r="AY168" s="7"/>
      <c r="AZ168" s="7"/>
      <c r="BA168" s="7"/>
      <c r="BB168" s="7"/>
      <c r="BC168" s="7"/>
      <c r="BD168" s="7"/>
      <c r="BE168" s="7"/>
      <c r="BF168" s="7"/>
      <c r="BG168" s="7"/>
      <c r="BH168" s="7"/>
      <c r="BI168" s="7"/>
      <c r="BJ168" s="7"/>
      <c r="BK168" s="7"/>
      <c r="BL168" s="7"/>
      <c r="BM168" s="7"/>
      <c r="BN168" s="7"/>
    </row>
    <row r="169" spans="1:66" s="30" customFormat="1">
      <c r="A169" s="92"/>
      <c r="B169" s="112"/>
      <c r="C169" s="65"/>
      <c r="D169" s="65"/>
      <c r="E169" s="83"/>
      <c r="F169" s="35" t="s">
        <v>33</v>
      </c>
      <c r="G169" s="41">
        <f>H169+I169+J169+K169+L169+N169+M169</f>
        <v>0</v>
      </c>
      <c r="H169" s="41">
        <v>0</v>
      </c>
      <c r="I169" s="41">
        <v>0</v>
      </c>
      <c r="J169" s="41">
        <v>0</v>
      </c>
      <c r="K169" s="41">
        <v>0</v>
      </c>
      <c r="L169" s="41">
        <v>0</v>
      </c>
      <c r="M169" s="41">
        <v>0</v>
      </c>
      <c r="N169" s="41">
        <v>0</v>
      </c>
      <c r="O169" s="71"/>
      <c r="P169" s="95"/>
      <c r="Q169" s="71"/>
      <c r="R169" s="71"/>
      <c r="S169" s="71"/>
      <c r="T169" s="71"/>
      <c r="U169" s="71"/>
      <c r="V169" s="71"/>
      <c r="W169" s="71"/>
      <c r="X169" s="71"/>
      <c r="Y169" s="7"/>
      <c r="Z169" s="7"/>
      <c r="AA169" s="7"/>
      <c r="AB169" s="7"/>
      <c r="AC169" s="7"/>
      <c r="AD169" s="7"/>
      <c r="AE169" s="7"/>
      <c r="AF169" s="7"/>
      <c r="AG169" s="7"/>
      <c r="AH169" s="7"/>
      <c r="AI169" s="7"/>
      <c r="AJ169" s="7"/>
      <c r="AK169" s="7"/>
      <c r="AL169" s="7"/>
      <c r="AM169" s="7"/>
      <c r="AN169" s="7"/>
      <c r="AO169" s="7"/>
      <c r="AP169" s="7"/>
      <c r="AQ169" s="7"/>
      <c r="AR169" s="7"/>
      <c r="AS169" s="7"/>
      <c r="AT169" s="7"/>
      <c r="AU169" s="7"/>
      <c r="AV169" s="7"/>
      <c r="AW169" s="7"/>
      <c r="AX169" s="7"/>
      <c r="AY169" s="7"/>
      <c r="AZ169" s="7"/>
      <c r="BA169" s="7"/>
      <c r="BB169" s="7"/>
      <c r="BC169" s="7"/>
      <c r="BD169" s="7"/>
      <c r="BE169" s="7"/>
      <c r="BF169" s="7"/>
      <c r="BG169" s="7"/>
      <c r="BH169" s="7"/>
      <c r="BI169" s="7"/>
      <c r="BJ169" s="7"/>
      <c r="BK169" s="7"/>
      <c r="BL169" s="7"/>
      <c r="BM169" s="7"/>
      <c r="BN169" s="7"/>
    </row>
    <row r="170" spans="1:66" s="30" customFormat="1" ht="54" customHeight="1">
      <c r="A170" s="90" t="s">
        <v>134</v>
      </c>
      <c r="B170" s="69" t="s">
        <v>142</v>
      </c>
      <c r="C170" s="64" t="s">
        <v>26</v>
      </c>
      <c r="D170" s="64" t="s">
        <v>166</v>
      </c>
      <c r="E170" s="81" t="s">
        <v>110</v>
      </c>
      <c r="F170" s="19" t="s">
        <v>21</v>
      </c>
      <c r="G170" s="41">
        <f t="shared" ref="G170:N170" si="66">G171+G172+G173+G174</f>
        <v>284366.14</v>
      </c>
      <c r="H170" s="41">
        <f t="shared" si="66"/>
        <v>0</v>
      </c>
      <c r="I170" s="41">
        <f t="shared" si="66"/>
        <v>104081.63</v>
      </c>
      <c r="J170" s="41">
        <f t="shared" si="66"/>
        <v>52061.22</v>
      </c>
      <c r="K170" s="41">
        <f t="shared" si="66"/>
        <v>8100</v>
      </c>
      <c r="L170" s="41">
        <f t="shared" si="66"/>
        <v>112123.29000000001</v>
      </c>
      <c r="M170" s="41">
        <f>M171+M172+M173+M174</f>
        <v>8000</v>
      </c>
      <c r="N170" s="41">
        <f t="shared" si="66"/>
        <v>0</v>
      </c>
      <c r="O170" s="10" t="s">
        <v>14</v>
      </c>
      <c r="P170" s="10" t="s">
        <v>14</v>
      </c>
      <c r="Q170" s="14" t="s">
        <v>14</v>
      </c>
      <c r="R170" s="10" t="s">
        <v>14</v>
      </c>
      <c r="S170" s="10" t="s">
        <v>14</v>
      </c>
      <c r="T170" s="10" t="s">
        <v>14</v>
      </c>
      <c r="U170" s="10" t="s">
        <v>14</v>
      </c>
      <c r="V170" s="10" t="s">
        <v>14</v>
      </c>
      <c r="W170" s="10" t="s">
        <v>14</v>
      </c>
      <c r="X170" s="10" t="s">
        <v>14</v>
      </c>
      <c r="Y170" s="7"/>
      <c r="Z170" s="7"/>
      <c r="AA170" s="7"/>
      <c r="AB170" s="7"/>
      <c r="AC170" s="7"/>
      <c r="AD170" s="7"/>
      <c r="AE170" s="7"/>
      <c r="AF170" s="7"/>
      <c r="AG170" s="7"/>
      <c r="AH170" s="7"/>
      <c r="AI170" s="7"/>
      <c r="AJ170" s="7"/>
      <c r="AK170" s="7"/>
      <c r="AL170" s="7"/>
      <c r="AM170" s="7"/>
      <c r="AN170" s="7"/>
      <c r="AO170" s="7"/>
      <c r="AP170" s="7"/>
      <c r="AQ170" s="7"/>
      <c r="AR170" s="7"/>
      <c r="AS170" s="7"/>
      <c r="AT170" s="7"/>
      <c r="AU170" s="7"/>
      <c r="AV170" s="7"/>
      <c r="AW170" s="7"/>
      <c r="AX170" s="7"/>
      <c r="AY170" s="7"/>
      <c r="AZ170" s="7"/>
      <c r="BA170" s="7"/>
      <c r="BB170" s="7"/>
      <c r="BC170" s="7"/>
      <c r="BD170" s="7"/>
      <c r="BE170" s="7"/>
      <c r="BF170" s="7"/>
      <c r="BG170" s="7"/>
      <c r="BH170" s="7"/>
      <c r="BI170" s="7"/>
      <c r="BJ170" s="7"/>
      <c r="BK170" s="7"/>
      <c r="BL170" s="7"/>
      <c r="BM170" s="7"/>
      <c r="BN170" s="7"/>
    </row>
    <row r="171" spans="1:66" s="30" customFormat="1">
      <c r="A171" s="91"/>
      <c r="B171" s="70"/>
      <c r="C171" s="64"/>
      <c r="D171" s="64"/>
      <c r="E171" s="82"/>
      <c r="F171" s="19" t="s">
        <v>31</v>
      </c>
      <c r="G171" s="41">
        <f>H171+I171+J171+K171+L171+N171+M171</f>
        <v>29305.32</v>
      </c>
      <c r="H171" s="41">
        <v>0</v>
      </c>
      <c r="I171" s="41">
        <f t="shared" ref="I171:N172" si="67">I176</f>
        <v>2081.63</v>
      </c>
      <c r="J171" s="41">
        <f t="shared" si="67"/>
        <v>1041.22</v>
      </c>
      <c r="K171" s="41">
        <f t="shared" si="67"/>
        <v>8100</v>
      </c>
      <c r="L171" s="41">
        <f t="shared" si="67"/>
        <v>10082.469999999999</v>
      </c>
      <c r="M171" s="41">
        <f>M176</f>
        <v>8000</v>
      </c>
      <c r="N171" s="41">
        <f t="shared" si="67"/>
        <v>0</v>
      </c>
      <c r="O171" s="10" t="s">
        <v>14</v>
      </c>
      <c r="P171" s="10" t="s">
        <v>14</v>
      </c>
      <c r="Q171" s="14" t="s">
        <v>14</v>
      </c>
      <c r="R171" s="10" t="s">
        <v>14</v>
      </c>
      <c r="S171" s="10" t="s">
        <v>14</v>
      </c>
      <c r="T171" s="10" t="s">
        <v>14</v>
      </c>
      <c r="U171" s="10" t="s">
        <v>14</v>
      </c>
      <c r="V171" s="10" t="s">
        <v>14</v>
      </c>
      <c r="W171" s="10" t="s">
        <v>14</v>
      </c>
      <c r="X171" s="10" t="s">
        <v>14</v>
      </c>
      <c r="Y171" s="7"/>
      <c r="Z171" s="7"/>
      <c r="AA171" s="7"/>
      <c r="AB171" s="7"/>
      <c r="AC171" s="7"/>
      <c r="AD171" s="7"/>
      <c r="AE171" s="7"/>
      <c r="AF171" s="7"/>
      <c r="AG171" s="7"/>
      <c r="AH171" s="7"/>
      <c r="AI171" s="7"/>
      <c r="AJ171" s="7"/>
      <c r="AK171" s="7"/>
      <c r="AL171" s="7"/>
      <c r="AM171" s="7"/>
      <c r="AN171" s="7"/>
      <c r="AO171" s="7"/>
      <c r="AP171" s="7"/>
      <c r="AQ171" s="7"/>
      <c r="AR171" s="7"/>
      <c r="AS171" s="7"/>
      <c r="AT171" s="7"/>
      <c r="AU171" s="7"/>
      <c r="AV171" s="7"/>
      <c r="AW171" s="7"/>
      <c r="AX171" s="7"/>
      <c r="AY171" s="7"/>
      <c r="AZ171" s="7"/>
      <c r="BA171" s="7"/>
      <c r="BB171" s="7"/>
      <c r="BC171" s="7"/>
      <c r="BD171" s="7"/>
      <c r="BE171" s="7"/>
      <c r="BF171" s="7"/>
      <c r="BG171" s="7"/>
      <c r="BH171" s="7"/>
      <c r="BI171" s="7"/>
      <c r="BJ171" s="7"/>
      <c r="BK171" s="7"/>
      <c r="BL171" s="7"/>
      <c r="BM171" s="7"/>
      <c r="BN171" s="7"/>
    </row>
    <row r="172" spans="1:66" s="30" customFormat="1">
      <c r="A172" s="91"/>
      <c r="B172" s="70"/>
      <c r="C172" s="64"/>
      <c r="D172" s="64"/>
      <c r="E172" s="82"/>
      <c r="F172" s="19" t="s">
        <v>72</v>
      </c>
      <c r="G172" s="41">
        <f>H172+I172+J172+K172+L172+N172+M172</f>
        <v>255060.82</v>
      </c>
      <c r="H172" s="41">
        <v>0</v>
      </c>
      <c r="I172" s="41">
        <f t="shared" si="67"/>
        <v>102000</v>
      </c>
      <c r="J172" s="41">
        <f t="shared" si="67"/>
        <v>51020</v>
      </c>
      <c r="K172" s="41">
        <f t="shared" si="67"/>
        <v>0</v>
      </c>
      <c r="L172" s="41">
        <f t="shared" si="67"/>
        <v>102040.82</v>
      </c>
      <c r="M172" s="41">
        <f>M177</f>
        <v>0</v>
      </c>
      <c r="N172" s="41">
        <f t="shared" si="67"/>
        <v>0</v>
      </c>
      <c r="O172" s="10" t="s">
        <v>14</v>
      </c>
      <c r="P172" s="10" t="s">
        <v>14</v>
      </c>
      <c r="Q172" s="14" t="s">
        <v>14</v>
      </c>
      <c r="R172" s="10" t="s">
        <v>14</v>
      </c>
      <c r="S172" s="10" t="s">
        <v>14</v>
      </c>
      <c r="T172" s="10" t="s">
        <v>14</v>
      </c>
      <c r="U172" s="10" t="s">
        <v>14</v>
      </c>
      <c r="V172" s="10" t="s">
        <v>14</v>
      </c>
      <c r="W172" s="10" t="s">
        <v>14</v>
      </c>
      <c r="X172" s="10" t="s">
        <v>14</v>
      </c>
      <c r="Y172" s="7"/>
      <c r="Z172" s="7"/>
      <c r="AA172" s="7"/>
      <c r="AB172" s="7"/>
      <c r="AC172" s="7"/>
      <c r="AD172" s="7"/>
      <c r="AE172" s="7"/>
      <c r="AF172" s="7"/>
      <c r="AG172" s="7"/>
      <c r="AH172" s="7"/>
      <c r="AI172" s="7"/>
      <c r="AJ172" s="7"/>
      <c r="AK172" s="7"/>
      <c r="AL172" s="7"/>
      <c r="AM172" s="7"/>
      <c r="AN172" s="7"/>
      <c r="AO172" s="7"/>
      <c r="AP172" s="7"/>
      <c r="AQ172" s="7"/>
      <c r="AR172" s="7"/>
      <c r="AS172" s="7"/>
      <c r="AT172" s="7"/>
      <c r="AU172" s="7"/>
      <c r="AV172" s="7"/>
      <c r="AW172" s="7"/>
      <c r="AX172" s="7"/>
      <c r="AY172" s="7"/>
      <c r="AZ172" s="7"/>
      <c r="BA172" s="7"/>
      <c r="BB172" s="7"/>
      <c r="BC172" s="7"/>
      <c r="BD172" s="7"/>
      <c r="BE172" s="7"/>
      <c r="BF172" s="7"/>
      <c r="BG172" s="7"/>
      <c r="BH172" s="7"/>
      <c r="BI172" s="7"/>
      <c r="BJ172" s="7"/>
      <c r="BK172" s="7"/>
      <c r="BL172" s="7"/>
      <c r="BM172" s="7"/>
      <c r="BN172" s="7"/>
    </row>
    <row r="173" spans="1:66" s="30" customFormat="1">
      <c r="A173" s="91"/>
      <c r="B173" s="70"/>
      <c r="C173" s="64"/>
      <c r="D173" s="64"/>
      <c r="E173" s="82"/>
      <c r="F173" s="19" t="s">
        <v>32</v>
      </c>
      <c r="G173" s="41">
        <f>H173+I173+J173+K173+L173+N173+M173</f>
        <v>0</v>
      </c>
      <c r="H173" s="41">
        <v>0</v>
      </c>
      <c r="I173" s="41">
        <v>0</v>
      </c>
      <c r="J173" s="41">
        <v>0</v>
      </c>
      <c r="K173" s="41">
        <v>0</v>
      </c>
      <c r="L173" s="41">
        <v>0</v>
      </c>
      <c r="M173" s="41">
        <v>0</v>
      </c>
      <c r="N173" s="41">
        <v>0</v>
      </c>
      <c r="O173" s="10" t="s">
        <v>14</v>
      </c>
      <c r="P173" s="10" t="s">
        <v>14</v>
      </c>
      <c r="Q173" s="14" t="s">
        <v>14</v>
      </c>
      <c r="R173" s="10" t="s">
        <v>14</v>
      </c>
      <c r="S173" s="10" t="s">
        <v>14</v>
      </c>
      <c r="T173" s="10" t="s">
        <v>14</v>
      </c>
      <c r="U173" s="10" t="s">
        <v>14</v>
      </c>
      <c r="V173" s="10" t="s">
        <v>14</v>
      </c>
      <c r="W173" s="10" t="s">
        <v>14</v>
      </c>
      <c r="X173" s="10" t="s">
        <v>14</v>
      </c>
      <c r="Y173" s="7"/>
      <c r="Z173" s="7"/>
      <c r="AA173" s="7"/>
      <c r="AB173" s="7"/>
      <c r="AC173" s="7"/>
      <c r="AD173" s="7"/>
      <c r="AE173" s="7"/>
      <c r="AF173" s="7"/>
      <c r="AG173" s="7"/>
      <c r="AH173" s="7"/>
      <c r="AI173" s="7"/>
      <c r="AJ173" s="7"/>
      <c r="AK173" s="7"/>
      <c r="AL173" s="7"/>
      <c r="AM173" s="7"/>
      <c r="AN173" s="7"/>
      <c r="AO173" s="7"/>
      <c r="AP173" s="7"/>
      <c r="AQ173" s="7"/>
      <c r="AR173" s="7"/>
      <c r="AS173" s="7"/>
      <c r="AT173" s="7"/>
      <c r="AU173" s="7"/>
      <c r="AV173" s="7"/>
      <c r="AW173" s="7"/>
      <c r="AX173" s="7"/>
      <c r="AY173" s="7"/>
      <c r="AZ173" s="7"/>
      <c r="BA173" s="7"/>
      <c r="BB173" s="7"/>
      <c r="BC173" s="7"/>
      <c r="BD173" s="7"/>
      <c r="BE173" s="7"/>
      <c r="BF173" s="7"/>
      <c r="BG173" s="7"/>
      <c r="BH173" s="7"/>
      <c r="BI173" s="7"/>
      <c r="BJ173" s="7"/>
      <c r="BK173" s="7"/>
      <c r="BL173" s="7"/>
      <c r="BM173" s="7"/>
      <c r="BN173" s="7"/>
    </row>
    <row r="174" spans="1:66" s="30" customFormat="1" ht="79.5" customHeight="1">
      <c r="A174" s="91"/>
      <c r="B174" s="70"/>
      <c r="C174" s="65"/>
      <c r="D174" s="65"/>
      <c r="E174" s="83"/>
      <c r="F174" s="35" t="s">
        <v>33</v>
      </c>
      <c r="G174" s="41">
        <f>H174+I174+J174+K174+L174+N174+M174</f>
        <v>0</v>
      </c>
      <c r="H174" s="41">
        <v>0</v>
      </c>
      <c r="I174" s="41">
        <v>0</v>
      </c>
      <c r="J174" s="41">
        <v>0</v>
      </c>
      <c r="K174" s="41">
        <v>0</v>
      </c>
      <c r="L174" s="41">
        <v>0</v>
      </c>
      <c r="M174" s="41">
        <v>0</v>
      </c>
      <c r="N174" s="41">
        <v>0</v>
      </c>
      <c r="O174" s="10" t="s">
        <v>14</v>
      </c>
      <c r="P174" s="10" t="s">
        <v>14</v>
      </c>
      <c r="Q174" s="14" t="s">
        <v>14</v>
      </c>
      <c r="R174" s="10" t="s">
        <v>14</v>
      </c>
      <c r="S174" s="10" t="s">
        <v>14</v>
      </c>
      <c r="T174" s="10" t="s">
        <v>14</v>
      </c>
      <c r="U174" s="10" t="s">
        <v>14</v>
      </c>
      <c r="V174" s="10" t="s">
        <v>14</v>
      </c>
      <c r="W174" s="10" t="s">
        <v>14</v>
      </c>
      <c r="X174" s="10" t="s">
        <v>14</v>
      </c>
      <c r="Y174" s="7"/>
      <c r="Z174" s="7"/>
      <c r="AA174" s="7"/>
      <c r="AB174" s="7"/>
      <c r="AC174" s="7"/>
      <c r="AD174" s="7"/>
      <c r="AE174" s="7"/>
      <c r="AF174" s="7"/>
      <c r="AG174" s="7"/>
      <c r="AH174" s="7"/>
      <c r="AI174" s="7"/>
      <c r="AJ174" s="7"/>
      <c r="AK174" s="7"/>
      <c r="AL174" s="7"/>
      <c r="AM174" s="7"/>
      <c r="AN174" s="7"/>
      <c r="AO174" s="7"/>
      <c r="AP174" s="7"/>
      <c r="AQ174" s="7"/>
      <c r="AR174" s="7"/>
      <c r="AS174" s="7"/>
      <c r="AT174" s="7"/>
      <c r="AU174" s="7"/>
      <c r="AV174" s="7"/>
      <c r="AW174" s="7"/>
      <c r="AX174" s="7"/>
      <c r="AY174" s="7"/>
      <c r="AZ174" s="7"/>
      <c r="BA174" s="7"/>
      <c r="BB174" s="7"/>
      <c r="BC174" s="7"/>
      <c r="BD174" s="7"/>
      <c r="BE174" s="7"/>
      <c r="BF174" s="7"/>
      <c r="BG174" s="7"/>
      <c r="BH174" s="7"/>
      <c r="BI174" s="7"/>
      <c r="BJ174" s="7"/>
      <c r="BK174" s="7"/>
      <c r="BL174" s="7"/>
      <c r="BM174" s="7"/>
      <c r="BN174" s="7"/>
    </row>
    <row r="175" spans="1:66" s="30" customFormat="1" ht="21" customHeight="1">
      <c r="A175" s="90" t="s">
        <v>138</v>
      </c>
      <c r="B175" s="69" t="s">
        <v>137</v>
      </c>
      <c r="C175" s="64" t="s">
        <v>26</v>
      </c>
      <c r="D175" s="64" t="s">
        <v>166</v>
      </c>
      <c r="E175" s="81" t="s">
        <v>110</v>
      </c>
      <c r="F175" s="19" t="s">
        <v>21</v>
      </c>
      <c r="G175" s="41">
        <f t="shared" ref="G175:N175" si="68">G176+G177+G178+G179</f>
        <v>284366.14</v>
      </c>
      <c r="H175" s="41">
        <f t="shared" si="68"/>
        <v>0</v>
      </c>
      <c r="I175" s="41">
        <f t="shared" si="68"/>
        <v>104081.63</v>
      </c>
      <c r="J175" s="41">
        <f t="shared" si="68"/>
        <v>52061.22</v>
      </c>
      <c r="K175" s="41">
        <f t="shared" si="68"/>
        <v>8100</v>
      </c>
      <c r="L175" s="41">
        <f t="shared" si="68"/>
        <v>112123.29000000001</v>
      </c>
      <c r="M175" s="41">
        <f>M176+M177+M178+M179</f>
        <v>8000</v>
      </c>
      <c r="N175" s="41">
        <f t="shared" si="68"/>
        <v>0</v>
      </c>
      <c r="O175" s="10" t="s">
        <v>14</v>
      </c>
      <c r="P175" s="10" t="s">
        <v>14</v>
      </c>
      <c r="Q175" s="14" t="s">
        <v>14</v>
      </c>
      <c r="R175" s="10" t="s">
        <v>14</v>
      </c>
      <c r="S175" s="10" t="s">
        <v>14</v>
      </c>
      <c r="T175" s="10" t="s">
        <v>14</v>
      </c>
      <c r="U175" s="10" t="s">
        <v>14</v>
      </c>
      <c r="V175" s="10" t="s">
        <v>14</v>
      </c>
      <c r="W175" s="10" t="s">
        <v>14</v>
      </c>
      <c r="X175" s="10" t="s">
        <v>14</v>
      </c>
      <c r="Y175" s="7"/>
      <c r="Z175" s="7"/>
      <c r="AA175" s="7"/>
      <c r="AB175" s="7"/>
      <c r="AC175" s="7"/>
      <c r="AD175" s="7"/>
      <c r="AE175" s="7"/>
      <c r="AF175" s="7"/>
      <c r="AG175" s="7"/>
      <c r="AH175" s="7"/>
      <c r="AI175" s="7"/>
      <c r="AJ175" s="7"/>
      <c r="AK175" s="7"/>
      <c r="AL175" s="7"/>
      <c r="AM175" s="7"/>
      <c r="AN175" s="7"/>
      <c r="AO175" s="7"/>
      <c r="AP175" s="7"/>
      <c r="AQ175" s="7"/>
      <c r="AR175" s="7"/>
      <c r="AS175" s="7"/>
      <c r="AT175" s="7"/>
      <c r="AU175" s="7"/>
      <c r="AV175" s="7"/>
      <c r="AW175" s="7"/>
      <c r="AX175" s="7"/>
      <c r="AY175" s="7"/>
      <c r="AZ175" s="7"/>
      <c r="BA175" s="7"/>
      <c r="BB175" s="7"/>
      <c r="BC175" s="7"/>
      <c r="BD175" s="7"/>
      <c r="BE175" s="7"/>
      <c r="BF175" s="7"/>
      <c r="BG175" s="7"/>
      <c r="BH175" s="7"/>
      <c r="BI175" s="7"/>
      <c r="BJ175" s="7"/>
      <c r="BK175" s="7"/>
      <c r="BL175" s="7"/>
      <c r="BM175" s="7"/>
      <c r="BN175" s="7"/>
    </row>
    <row r="176" spans="1:66" s="30" customFormat="1">
      <c r="A176" s="91"/>
      <c r="B176" s="70"/>
      <c r="C176" s="64"/>
      <c r="D176" s="64"/>
      <c r="E176" s="82"/>
      <c r="F176" s="19" t="s">
        <v>31</v>
      </c>
      <c r="G176" s="41">
        <f>H176+I176+J176+K176+L176+N176+M176</f>
        <v>29305.32</v>
      </c>
      <c r="H176" s="41">
        <v>0</v>
      </c>
      <c r="I176" s="41">
        <f t="shared" ref="I176:N177" si="69">I181</f>
        <v>2081.63</v>
      </c>
      <c r="J176" s="41">
        <f t="shared" si="69"/>
        <v>1041.22</v>
      </c>
      <c r="K176" s="41">
        <f t="shared" si="69"/>
        <v>8100</v>
      </c>
      <c r="L176" s="41">
        <f t="shared" si="69"/>
        <v>10082.469999999999</v>
      </c>
      <c r="M176" s="41">
        <f>M181</f>
        <v>8000</v>
      </c>
      <c r="N176" s="41">
        <f t="shared" si="69"/>
        <v>0</v>
      </c>
      <c r="O176" s="10" t="s">
        <v>14</v>
      </c>
      <c r="P176" s="10" t="s">
        <v>14</v>
      </c>
      <c r="Q176" s="14" t="s">
        <v>14</v>
      </c>
      <c r="R176" s="10" t="s">
        <v>14</v>
      </c>
      <c r="S176" s="10" t="s">
        <v>14</v>
      </c>
      <c r="T176" s="10" t="s">
        <v>14</v>
      </c>
      <c r="U176" s="10" t="s">
        <v>14</v>
      </c>
      <c r="V176" s="10" t="s">
        <v>14</v>
      </c>
      <c r="W176" s="10" t="s">
        <v>14</v>
      </c>
      <c r="X176" s="10" t="s">
        <v>14</v>
      </c>
      <c r="Y176" s="7"/>
      <c r="Z176" s="7"/>
      <c r="AA176" s="7"/>
      <c r="AB176" s="7"/>
      <c r="AC176" s="7"/>
      <c r="AD176" s="7"/>
      <c r="AE176" s="7"/>
      <c r="AF176" s="7"/>
      <c r="AG176" s="7"/>
      <c r="AH176" s="7"/>
      <c r="AI176" s="7"/>
      <c r="AJ176" s="7"/>
      <c r="AK176" s="7"/>
      <c r="AL176" s="7"/>
      <c r="AM176" s="7"/>
      <c r="AN176" s="7"/>
      <c r="AO176" s="7"/>
      <c r="AP176" s="7"/>
      <c r="AQ176" s="7"/>
      <c r="AR176" s="7"/>
      <c r="AS176" s="7"/>
      <c r="AT176" s="7"/>
      <c r="AU176" s="7"/>
      <c r="AV176" s="7"/>
      <c r="AW176" s="7"/>
      <c r="AX176" s="7"/>
      <c r="AY176" s="7"/>
      <c r="AZ176" s="7"/>
      <c r="BA176" s="7"/>
      <c r="BB176" s="7"/>
      <c r="BC176" s="7"/>
      <c r="BD176" s="7"/>
      <c r="BE176" s="7"/>
      <c r="BF176" s="7"/>
      <c r="BG176" s="7"/>
      <c r="BH176" s="7"/>
      <c r="BI176" s="7"/>
      <c r="BJ176" s="7"/>
      <c r="BK176" s="7"/>
      <c r="BL176" s="7"/>
      <c r="BM176" s="7"/>
      <c r="BN176" s="7"/>
    </row>
    <row r="177" spans="1:66" s="30" customFormat="1">
      <c r="A177" s="91"/>
      <c r="B177" s="70"/>
      <c r="C177" s="64"/>
      <c r="D177" s="64"/>
      <c r="E177" s="82"/>
      <c r="F177" s="19" t="s">
        <v>72</v>
      </c>
      <c r="G177" s="41">
        <f>H177+I177+J177+K177+L177+N177+M177</f>
        <v>255060.82</v>
      </c>
      <c r="H177" s="41">
        <v>0</v>
      </c>
      <c r="I177" s="41">
        <f t="shared" si="69"/>
        <v>102000</v>
      </c>
      <c r="J177" s="41">
        <f t="shared" si="69"/>
        <v>51020</v>
      </c>
      <c r="K177" s="41">
        <f t="shared" si="69"/>
        <v>0</v>
      </c>
      <c r="L177" s="41">
        <f t="shared" si="69"/>
        <v>102040.82</v>
      </c>
      <c r="M177" s="41">
        <f>M182</f>
        <v>0</v>
      </c>
      <c r="N177" s="41">
        <f t="shared" si="69"/>
        <v>0</v>
      </c>
      <c r="O177" s="10" t="s">
        <v>14</v>
      </c>
      <c r="P177" s="10" t="s">
        <v>14</v>
      </c>
      <c r="Q177" s="14" t="s">
        <v>14</v>
      </c>
      <c r="R177" s="10" t="s">
        <v>14</v>
      </c>
      <c r="S177" s="10" t="s">
        <v>14</v>
      </c>
      <c r="T177" s="10" t="s">
        <v>14</v>
      </c>
      <c r="U177" s="10" t="s">
        <v>14</v>
      </c>
      <c r="V177" s="10" t="s">
        <v>14</v>
      </c>
      <c r="W177" s="10" t="s">
        <v>14</v>
      </c>
      <c r="X177" s="10" t="s">
        <v>14</v>
      </c>
      <c r="Y177" s="7"/>
      <c r="Z177" s="7"/>
      <c r="AA177" s="7"/>
      <c r="AB177" s="7"/>
      <c r="AC177" s="7"/>
      <c r="AD177" s="7"/>
      <c r="AE177" s="7"/>
      <c r="AF177" s="7"/>
      <c r="AG177" s="7"/>
      <c r="AH177" s="7"/>
      <c r="AI177" s="7"/>
      <c r="AJ177" s="7"/>
      <c r="AK177" s="7"/>
      <c r="AL177" s="7"/>
      <c r="AM177" s="7"/>
      <c r="AN177" s="7"/>
      <c r="AO177" s="7"/>
      <c r="AP177" s="7"/>
      <c r="AQ177" s="7"/>
      <c r="AR177" s="7"/>
      <c r="AS177" s="7"/>
      <c r="AT177" s="7"/>
      <c r="AU177" s="7"/>
      <c r="AV177" s="7"/>
      <c r="AW177" s="7"/>
      <c r="AX177" s="7"/>
      <c r="AY177" s="7"/>
      <c r="AZ177" s="7"/>
      <c r="BA177" s="7"/>
      <c r="BB177" s="7"/>
      <c r="BC177" s="7"/>
      <c r="BD177" s="7"/>
      <c r="BE177" s="7"/>
      <c r="BF177" s="7"/>
      <c r="BG177" s="7"/>
      <c r="BH177" s="7"/>
      <c r="BI177" s="7"/>
      <c r="BJ177" s="7"/>
      <c r="BK177" s="7"/>
      <c r="BL177" s="7"/>
      <c r="BM177" s="7"/>
      <c r="BN177" s="7"/>
    </row>
    <row r="178" spans="1:66" s="30" customFormat="1">
      <c r="A178" s="91"/>
      <c r="B178" s="70"/>
      <c r="C178" s="64"/>
      <c r="D178" s="64"/>
      <c r="E178" s="82"/>
      <c r="F178" s="19" t="s">
        <v>32</v>
      </c>
      <c r="G178" s="41">
        <f>H178+I178+J178+K178+L178+N178+M178</f>
        <v>0</v>
      </c>
      <c r="H178" s="41">
        <v>0</v>
      </c>
      <c r="I178" s="41">
        <v>0</v>
      </c>
      <c r="J178" s="41">
        <v>0</v>
      </c>
      <c r="K178" s="41">
        <v>0</v>
      </c>
      <c r="L178" s="41">
        <v>0</v>
      </c>
      <c r="M178" s="41">
        <v>0</v>
      </c>
      <c r="N178" s="41">
        <v>0</v>
      </c>
      <c r="O178" s="10" t="s">
        <v>14</v>
      </c>
      <c r="P178" s="10" t="s">
        <v>14</v>
      </c>
      <c r="Q178" s="14" t="s">
        <v>14</v>
      </c>
      <c r="R178" s="10" t="s">
        <v>14</v>
      </c>
      <c r="S178" s="10" t="s">
        <v>14</v>
      </c>
      <c r="T178" s="10" t="s">
        <v>14</v>
      </c>
      <c r="U178" s="10" t="s">
        <v>14</v>
      </c>
      <c r="V178" s="10" t="s">
        <v>14</v>
      </c>
      <c r="W178" s="10" t="s">
        <v>14</v>
      </c>
      <c r="X178" s="10" t="s">
        <v>14</v>
      </c>
      <c r="Y178" s="7"/>
      <c r="Z178" s="7"/>
      <c r="AA178" s="7"/>
      <c r="AB178" s="7"/>
      <c r="AC178" s="7"/>
      <c r="AD178" s="7"/>
      <c r="AE178" s="7"/>
      <c r="AF178" s="7"/>
      <c r="AG178" s="7"/>
      <c r="AH178" s="7"/>
      <c r="AI178" s="7"/>
      <c r="AJ178" s="7"/>
      <c r="AK178" s="7"/>
      <c r="AL178" s="7"/>
      <c r="AM178" s="7"/>
      <c r="AN178" s="7"/>
      <c r="AO178" s="7"/>
      <c r="AP178" s="7"/>
      <c r="AQ178" s="7"/>
      <c r="AR178" s="7"/>
      <c r="AS178" s="7"/>
      <c r="AT178" s="7"/>
      <c r="AU178" s="7"/>
      <c r="AV178" s="7"/>
      <c r="AW178" s="7"/>
      <c r="AX178" s="7"/>
      <c r="AY178" s="7"/>
      <c r="AZ178" s="7"/>
      <c r="BA178" s="7"/>
      <c r="BB178" s="7"/>
      <c r="BC178" s="7"/>
      <c r="BD178" s="7"/>
      <c r="BE178" s="7"/>
      <c r="BF178" s="7"/>
      <c r="BG178" s="7"/>
      <c r="BH178" s="7"/>
      <c r="BI178" s="7"/>
      <c r="BJ178" s="7"/>
      <c r="BK178" s="7"/>
      <c r="BL178" s="7"/>
      <c r="BM178" s="7"/>
      <c r="BN178" s="7"/>
    </row>
    <row r="179" spans="1:66" s="30" customFormat="1" ht="79.5" customHeight="1">
      <c r="A179" s="91"/>
      <c r="B179" s="70"/>
      <c r="C179" s="65"/>
      <c r="D179" s="65"/>
      <c r="E179" s="83"/>
      <c r="F179" s="35" t="s">
        <v>33</v>
      </c>
      <c r="G179" s="41">
        <f>H179+I179+J179+K179+L179+N179+M179</f>
        <v>0</v>
      </c>
      <c r="H179" s="41">
        <v>0</v>
      </c>
      <c r="I179" s="41">
        <v>0</v>
      </c>
      <c r="J179" s="41">
        <v>0</v>
      </c>
      <c r="K179" s="41">
        <v>0</v>
      </c>
      <c r="L179" s="41">
        <v>0</v>
      </c>
      <c r="M179" s="41">
        <v>0</v>
      </c>
      <c r="N179" s="41">
        <v>0</v>
      </c>
      <c r="O179" s="10" t="s">
        <v>14</v>
      </c>
      <c r="P179" s="10" t="s">
        <v>14</v>
      </c>
      <c r="Q179" s="14" t="s">
        <v>14</v>
      </c>
      <c r="R179" s="10" t="s">
        <v>14</v>
      </c>
      <c r="S179" s="10" t="s">
        <v>14</v>
      </c>
      <c r="T179" s="10" t="s">
        <v>14</v>
      </c>
      <c r="U179" s="10" t="s">
        <v>14</v>
      </c>
      <c r="V179" s="10" t="s">
        <v>14</v>
      </c>
      <c r="W179" s="10" t="s">
        <v>14</v>
      </c>
      <c r="X179" s="10" t="s">
        <v>14</v>
      </c>
      <c r="Y179" s="7"/>
      <c r="Z179" s="7"/>
      <c r="AA179" s="7"/>
      <c r="AB179" s="7"/>
      <c r="AC179" s="7"/>
      <c r="AD179" s="7"/>
      <c r="AE179" s="7"/>
      <c r="AF179" s="7"/>
      <c r="AG179" s="7"/>
      <c r="AH179" s="7"/>
      <c r="AI179" s="7"/>
      <c r="AJ179" s="7"/>
      <c r="AK179" s="7"/>
      <c r="AL179" s="7"/>
      <c r="AM179" s="7"/>
      <c r="AN179" s="7"/>
      <c r="AO179" s="7"/>
      <c r="AP179" s="7"/>
      <c r="AQ179" s="7"/>
      <c r="AR179" s="7"/>
      <c r="AS179" s="7"/>
      <c r="AT179" s="7"/>
      <c r="AU179" s="7"/>
      <c r="AV179" s="7"/>
      <c r="AW179" s="7"/>
      <c r="AX179" s="7"/>
      <c r="AY179" s="7"/>
      <c r="AZ179" s="7"/>
      <c r="BA179" s="7"/>
      <c r="BB179" s="7"/>
      <c r="BC179" s="7"/>
      <c r="BD179" s="7"/>
      <c r="BE179" s="7"/>
      <c r="BF179" s="7"/>
      <c r="BG179" s="7"/>
      <c r="BH179" s="7"/>
      <c r="BI179" s="7"/>
      <c r="BJ179" s="7"/>
      <c r="BK179" s="7"/>
      <c r="BL179" s="7"/>
      <c r="BM179" s="7"/>
      <c r="BN179" s="7"/>
    </row>
    <row r="180" spans="1:66" s="30" customFormat="1" ht="21">
      <c r="A180" s="90" t="s">
        <v>139</v>
      </c>
      <c r="B180" s="69" t="s">
        <v>140</v>
      </c>
      <c r="C180" s="64" t="s">
        <v>26</v>
      </c>
      <c r="D180" s="64" t="s">
        <v>166</v>
      </c>
      <c r="E180" s="81" t="s">
        <v>110</v>
      </c>
      <c r="F180" s="19" t="s">
        <v>21</v>
      </c>
      <c r="G180" s="41">
        <f t="shared" ref="G180:N180" si="70">G181+G182+G183+G184</f>
        <v>284366.14</v>
      </c>
      <c r="H180" s="41">
        <f t="shared" si="70"/>
        <v>0</v>
      </c>
      <c r="I180" s="41">
        <f t="shared" si="70"/>
        <v>104081.63</v>
      </c>
      <c r="J180" s="41">
        <f t="shared" si="70"/>
        <v>52061.22</v>
      </c>
      <c r="K180" s="41">
        <f t="shared" si="70"/>
        <v>8100</v>
      </c>
      <c r="L180" s="41">
        <f t="shared" si="70"/>
        <v>112123.29000000001</v>
      </c>
      <c r="M180" s="41">
        <f>M181+M182+M183+M184</f>
        <v>8000</v>
      </c>
      <c r="N180" s="41">
        <f t="shared" si="70"/>
        <v>0</v>
      </c>
      <c r="O180" s="96" t="s">
        <v>141</v>
      </c>
      <c r="P180" s="93" t="s">
        <v>11</v>
      </c>
      <c r="Q180" s="104">
        <v>1</v>
      </c>
      <c r="R180" s="72">
        <v>0</v>
      </c>
      <c r="S180" s="72">
        <v>1</v>
      </c>
      <c r="T180" s="72"/>
      <c r="U180" s="72"/>
      <c r="V180" s="72"/>
      <c r="W180" s="72"/>
      <c r="X180" s="72"/>
      <c r="Y180" s="7"/>
      <c r="Z180" s="7"/>
      <c r="AA180" s="7"/>
      <c r="AB180" s="7"/>
      <c r="AC180" s="7"/>
      <c r="AD180" s="7"/>
      <c r="AE180" s="7"/>
      <c r="AF180" s="7"/>
      <c r="AG180" s="7"/>
      <c r="AH180" s="7"/>
      <c r="AI180" s="7"/>
      <c r="AJ180" s="7"/>
      <c r="AK180" s="7"/>
      <c r="AL180" s="7"/>
      <c r="AM180" s="7"/>
      <c r="AN180" s="7"/>
      <c r="AO180" s="7"/>
      <c r="AP180" s="7"/>
      <c r="AQ180" s="7"/>
      <c r="AR180" s="7"/>
      <c r="AS180" s="7"/>
      <c r="AT180" s="7"/>
      <c r="AU180" s="7"/>
      <c r="AV180" s="7"/>
      <c r="AW180" s="7"/>
      <c r="AX180" s="7"/>
      <c r="AY180" s="7"/>
      <c r="AZ180" s="7"/>
      <c r="BA180" s="7"/>
      <c r="BB180" s="7"/>
      <c r="BC180" s="7"/>
      <c r="BD180" s="7"/>
      <c r="BE180" s="7"/>
      <c r="BF180" s="7"/>
      <c r="BG180" s="7"/>
      <c r="BH180" s="7"/>
      <c r="BI180" s="7"/>
      <c r="BJ180" s="7"/>
      <c r="BK180" s="7"/>
      <c r="BL180" s="7"/>
      <c r="BM180" s="7"/>
      <c r="BN180" s="7"/>
    </row>
    <row r="181" spans="1:66" s="30" customFormat="1">
      <c r="A181" s="91"/>
      <c r="B181" s="70"/>
      <c r="C181" s="64"/>
      <c r="D181" s="64"/>
      <c r="E181" s="82"/>
      <c r="F181" s="19" t="s">
        <v>31</v>
      </c>
      <c r="G181" s="41">
        <f>H181+I181+J181+K181+L181+N181+M181</f>
        <v>29305.32</v>
      </c>
      <c r="H181" s="41">
        <v>0</v>
      </c>
      <c r="I181" s="41">
        <v>2081.63</v>
      </c>
      <c r="J181" s="41">
        <v>1041.22</v>
      </c>
      <c r="K181" s="41">
        <v>8100</v>
      </c>
      <c r="L181" s="41">
        <v>10082.469999999999</v>
      </c>
      <c r="M181" s="41">
        <v>8000</v>
      </c>
      <c r="N181" s="41">
        <v>0</v>
      </c>
      <c r="O181" s="97"/>
      <c r="P181" s="94"/>
      <c r="Q181" s="105"/>
      <c r="R181" s="72"/>
      <c r="S181" s="72"/>
      <c r="T181" s="72"/>
      <c r="U181" s="72"/>
      <c r="V181" s="72"/>
      <c r="W181" s="72"/>
      <c r="X181" s="72"/>
      <c r="Y181" s="7"/>
      <c r="Z181" s="7"/>
      <c r="AA181" s="7"/>
      <c r="AB181" s="7"/>
      <c r="AC181" s="7"/>
      <c r="AD181" s="7"/>
      <c r="AE181" s="7"/>
      <c r="AF181" s="7"/>
      <c r="AG181" s="7"/>
      <c r="AH181" s="7"/>
      <c r="AI181" s="7"/>
      <c r="AJ181" s="7"/>
      <c r="AK181" s="7"/>
      <c r="AL181" s="7"/>
      <c r="AM181" s="7"/>
      <c r="AN181" s="7"/>
      <c r="AO181" s="7"/>
      <c r="AP181" s="7"/>
      <c r="AQ181" s="7"/>
      <c r="AR181" s="7"/>
      <c r="AS181" s="7"/>
      <c r="AT181" s="7"/>
      <c r="AU181" s="7"/>
      <c r="AV181" s="7"/>
      <c r="AW181" s="7"/>
      <c r="AX181" s="7"/>
      <c r="AY181" s="7"/>
      <c r="AZ181" s="7"/>
      <c r="BA181" s="7"/>
      <c r="BB181" s="7"/>
      <c r="BC181" s="7"/>
      <c r="BD181" s="7"/>
      <c r="BE181" s="7"/>
      <c r="BF181" s="7"/>
      <c r="BG181" s="7"/>
      <c r="BH181" s="7"/>
      <c r="BI181" s="7"/>
      <c r="BJ181" s="7"/>
      <c r="BK181" s="7"/>
      <c r="BL181" s="7"/>
      <c r="BM181" s="7"/>
      <c r="BN181" s="7"/>
    </row>
    <row r="182" spans="1:66" s="30" customFormat="1">
      <c r="A182" s="91"/>
      <c r="B182" s="70"/>
      <c r="C182" s="64"/>
      <c r="D182" s="64"/>
      <c r="E182" s="82"/>
      <c r="F182" s="19" t="s">
        <v>72</v>
      </c>
      <c r="G182" s="41">
        <f>H182+I182+J182+K182+L182+N182+M182</f>
        <v>255060.82</v>
      </c>
      <c r="H182" s="41">
        <v>0</v>
      </c>
      <c r="I182" s="41">
        <v>102000</v>
      </c>
      <c r="J182" s="41">
        <v>51020</v>
      </c>
      <c r="K182" s="41">
        <v>0</v>
      </c>
      <c r="L182" s="41">
        <v>102040.82</v>
      </c>
      <c r="M182" s="41">
        <v>0</v>
      </c>
      <c r="N182" s="41">
        <v>0</v>
      </c>
      <c r="O182" s="97"/>
      <c r="P182" s="94"/>
      <c r="Q182" s="105"/>
      <c r="R182" s="72"/>
      <c r="S182" s="72"/>
      <c r="T182" s="72"/>
      <c r="U182" s="72"/>
      <c r="V182" s="72"/>
      <c r="W182" s="72"/>
      <c r="X182" s="72"/>
      <c r="Y182" s="7"/>
      <c r="Z182" s="7"/>
      <c r="AA182" s="7"/>
      <c r="AB182" s="7"/>
      <c r="AC182" s="7"/>
      <c r="AD182" s="7"/>
      <c r="AE182" s="7"/>
      <c r="AF182" s="7"/>
      <c r="AG182" s="7"/>
      <c r="AH182" s="7"/>
      <c r="AI182" s="7"/>
      <c r="AJ182" s="7"/>
      <c r="AK182" s="7"/>
      <c r="AL182" s="7"/>
      <c r="AM182" s="7"/>
      <c r="AN182" s="7"/>
      <c r="AO182" s="7"/>
      <c r="AP182" s="7"/>
      <c r="AQ182" s="7"/>
      <c r="AR182" s="7"/>
      <c r="AS182" s="7"/>
      <c r="AT182" s="7"/>
      <c r="AU182" s="7"/>
      <c r="AV182" s="7"/>
      <c r="AW182" s="7"/>
      <c r="AX182" s="7"/>
      <c r="AY182" s="7"/>
      <c r="AZ182" s="7"/>
      <c r="BA182" s="7"/>
      <c r="BB182" s="7"/>
      <c r="BC182" s="7"/>
      <c r="BD182" s="7"/>
      <c r="BE182" s="7"/>
      <c r="BF182" s="7"/>
      <c r="BG182" s="7"/>
      <c r="BH182" s="7"/>
      <c r="BI182" s="7"/>
      <c r="BJ182" s="7"/>
      <c r="BK182" s="7"/>
      <c r="BL182" s="7"/>
      <c r="BM182" s="7"/>
      <c r="BN182" s="7"/>
    </row>
    <row r="183" spans="1:66" s="30" customFormat="1">
      <c r="A183" s="91"/>
      <c r="B183" s="70"/>
      <c r="C183" s="64"/>
      <c r="D183" s="64"/>
      <c r="E183" s="82"/>
      <c r="F183" s="19" t="s">
        <v>32</v>
      </c>
      <c r="G183" s="41">
        <f>H183+I183+J183+K183+L183+N183+M183</f>
        <v>0</v>
      </c>
      <c r="H183" s="41">
        <v>0</v>
      </c>
      <c r="I183" s="41">
        <v>0</v>
      </c>
      <c r="J183" s="41">
        <v>0</v>
      </c>
      <c r="K183" s="41">
        <v>0</v>
      </c>
      <c r="L183" s="41">
        <v>0</v>
      </c>
      <c r="M183" s="41">
        <v>0</v>
      </c>
      <c r="N183" s="41">
        <v>0</v>
      </c>
      <c r="O183" s="97"/>
      <c r="P183" s="94"/>
      <c r="Q183" s="105"/>
      <c r="R183" s="72"/>
      <c r="S183" s="72"/>
      <c r="T183" s="72"/>
      <c r="U183" s="72"/>
      <c r="V183" s="72"/>
      <c r="W183" s="72"/>
      <c r="X183" s="72"/>
      <c r="Y183" s="7"/>
      <c r="Z183" s="7"/>
      <c r="AA183" s="7"/>
      <c r="AB183" s="7"/>
      <c r="AC183" s="7"/>
      <c r="AD183" s="7"/>
      <c r="AE183" s="7"/>
      <c r="AF183" s="7"/>
      <c r="AG183" s="7"/>
      <c r="AH183" s="7"/>
      <c r="AI183" s="7"/>
      <c r="AJ183" s="7"/>
      <c r="AK183" s="7"/>
      <c r="AL183" s="7"/>
      <c r="AM183" s="7"/>
      <c r="AN183" s="7"/>
      <c r="AO183" s="7"/>
      <c r="AP183" s="7"/>
      <c r="AQ183" s="7"/>
      <c r="AR183" s="7"/>
      <c r="AS183" s="7"/>
      <c r="AT183" s="7"/>
      <c r="AU183" s="7"/>
      <c r="AV183" s="7"/>
      <c r="AW183" s="7"/>
      <c r="AX183" s="7"/>
      <c r="AY183" s="7"/>
      <c r="AZ183" s="7"/>
      <c r="BA183" s="7"/>
      <c r="BB183" s="7"/>
      <c r="BC183" s="7"/>
      <c r="BD183" s="7"/>
      <c r="BE183" s="7"/>
      <c r="BF183" s="7"/>
      <c r="BG183" s="7"/>
      <c r="BH183" s="7"/>
      <c r="BI183" s="7"/>
      <c r="BJ183" s="7"/>
      <c r="BK183" s="7"/>
      <c r="BL183" s="7"/>
      <c r="BM183" s="7"/>
      <c r="BN183" s="7"/>
    </row>
    <row r="184" spans="1:66" s="30" customFormat="1" ht="84.75" customHeight="1">
      <c r="A184" s="91"/>
      <c r="B184" s="70"/>
      <c r="C184" s="65"/>
      <c r="D184" s="65"/>
      <c r="E184" s="83"/>
      <c r="F184" s="35" t="s">
        <v>33</v>
      </c>
      <c r="G184" s="41">
        <f>H184+I184+J184+K184+L184+N184+M184</f>
        <v>0</v>
      </c>
      <c r="H184" s="41">
        <v>0</v>
      </c>
      <c r="I184" s="41">
        <v>0</v>
      </c>
      <c r="J184" s="41">
        <v>0</v>
      </c>
      <c r="K184" s="41">
        <v>0</v>
      </c>
      <c r="L184" s="41">
        <v>0</v>
      </c>
      <c r="M184" s="41">
        <v>0</v>
      </c>
      <c r="N184" s="41">
        <v>0</v>
      </c>
      <c r="O184" s="98"/>
      <c r="P184" s="95"/>
      <c r="Q184" s="106"/>
      <c r="R184" s="72"/>
      <c r="S184" s="72"/>
      <c r="T184" s="72"/>
      <c r="U184" s="72"/>
      <c r="V184" s="72"/>
      <c r="W184" s="72"/>
      <c r="X184" s="72"/>
      <c r="Y184" s="7"/>
      <c r="Z184" s="7"/>
      <c r="AA184" s="7"/>
      <c r="AB184" s="7"/>
      <c r="AC184" s="7"/>
      <c r="AD184" s="7"/>
      <c r="AE184" s="7"/>
      <c r="AF184" s="7"/>
      <c r="AG184" s="7"/>
      <c r="AH184" s="7"/>
      <c r="AI184" s="7"/>
      <c r="AJ184" s="7"/>
      <c r="AK184" s="7"/>
      <c r="AL184" s="7"/>
      <c r="AM184" s="7"/>
      <c r="AN184" s="7"/>
      <c r="AO184" s="7"/>
      <c r="AP184" s="7"/>
      <c r="AQ184" s="7"/>
      <c r="AR184" s="7"/>
      <c r="AS184" s="7"/>
      <c r="AT184" s="7"/>
      <c r="AU184" s="7"/>
      <c r="AV184" s="7"/>
      <c r="AW184" s="7"/>
      <c r="AX184" s="7"/>
      <c r="AY184" s="7"/>
      <c r="AZ184" s="7"/>
      <c r="BA184" s="7"/>
      <c r="BB184" s="7"/>
      <c r="BC184" s="7"/>
      <c r="BD184" s="7"/>
      <c r="BE184" s="7"/>
      <c r="BF184" s="7"/>
      <c r="BG184" s="7"/>
      <c r="BH184" s="7"/>
      <c r="BI184" s="7"/>
      <c r="BJ184" s="7"/>
      <c r="BK184" s="7"/>
      <c r="BL184" s="7"/>
      <c r="BM184" s="7"/>
      <c r="BN184" s="7"/>
    </row>
    <row r="185" spans="1:66" s="30" customFormat="1" ht="32.25" customHeight="1">
      <c r="A185" s="90" t="s">
        <v>156</v>
      </c>
      <c r="B185" s="69" t="s">
        <v>165</v>
      </c>
      <c r="C185" s="64" t="s">
        <v>26</v>
      </c>
      <c r="D185" s="64" t="s">
        <v>166</v>
      </c>
      <c r="E185" s="81" t="s">
        <v>155</v>
      </c>
      <c r="F185" s="19" t="s">
        <v>21</v>
      </c>
      <c r="G185" s="41">
        <f t="shared" ref="G185:N185" si="71">G186+G187+G188+G189</f>
        <v>23361575.77</v>
      </c>
      <c r="H185" s="41">
        <f t="shared" si="71"/>
        <v>0</v>
      </c>
      <c r="I185" s="41">
        <f t="shared" si="71"/>
        <v>0</v>
      </c>
      <c r="J185" s="41">
        <f t="shared" si="71"/>
        <v>0</v>
      </c>
      <c r="K185" s="41">
        <f>K186+K187+K188+K189</f>
        <v>17763622.93</v>
      </c>
      <c r="L185" s="41">
        <f t="shared" si="71"/>
        <v>4796952.8399999989</v>
      </c>
      <c r="M185" s="41">
        <f>M186+M187+M188+M189</f>
        <v>801000</v>
      </c>
      <c r="N185" s="41">
        <f t="shared" si="71"/>
        <v>0</v>
      </c>
      <c r="O185" s="10" t="s">
        <v>14</v>
      </c>
      <c r="P185" s="10" t="s">
        <v>14</v>
      </c>
      <c r="Q185" s="14" t="s">
        <v>14</v>
      </c>
      <c r="R185" s="10" t="s">
        <v>14</v>
      </c>
      <c r="S185" s="10" t="s">
        <v>14</v>
      </c>
      <c r="T185" s="10" t="s">
        <v>14</v>
      </c>
      <c r="U185" s="10" t="s">
        <v>14</v>
      </c>
      <c r="V185" s="10" t="s">
        <v>14</v>
      </c>
      <c r="W185" s="10" t="s">
        <v>14</v>
      </c>
      <c r="X185" s="10" t="s">
        <v>14</v>
      </c>
      <c r="Y185" s="7"/>
      <c r="Z185" s="7"/>
      <c r="AA185" s="7"/>
      <c r="AB185" s="7"/>
      <c r="AC185" s="7"/>
      <c r="AD185" s="7"/>
      <c r="AE185" s="7"/>
      <c r="AF185" s="7"/>
      <c r="AG185" s="7"/>
      <c r="AH185" s="7"/>
      <c r="AI185" s="7"/>
      <c r="AJ185" s="7"/>
      <c r="AK185" s="7"/>
      <c r="AL185" s="7"/>
      <c r="AM185" s="7"/>
      <c r="AN185" s="7"/>
      <c r="AO185" s="7"/>
      <c r="AP185" s="7"/>
      <c r="AQ185" s="7"/>
      <c r="AR185" s="7"/>
      <c r="AS185" s="7"/>
      <c r="AT185" s="7"/>
      <c r="AU185" s="7"/>
      <c r="AV185" s="7"/>
      <c r="AW185" s="7"/>
      <c r="AX185" s="7"/>
      <c r="AY185" s="7"/>
      <c r="AZ185" s="7"/>
      <c r="BA185" s="7"/>
      <c r="BB185" s="7"/>
      <c r="BC185" s="7"/>
      <c r="BD185" s="7"/>
      <c r="BE185" s="7"/>
      <c r="BF185" s="7"/>
      <c r="BG185" s="7"/>
      <c r="BH185" s="7"/>
      <c r="BI185" s="7"/>
      <c r="BJ185" s="7"/>
      <c r="BK185" s="7"/>
      <c r="BL185" s="7"/>
      <c r="BM185" s="7"/>
      <c r="BN185" s="7"/>
    </row>
    <row r="186" spans="1:66" s="30" customFormat="1">
      <c r="A186" s="91"/>
      <c r="B186" s="70"/>
      <c r="C186" s="64"/>
      <c r="D186" s="64"/>
      <c r="E186" s="82"/>
      <c r="F186" s="19" t="s">
        <v>31</v>
      </c>
      <c r="G186" s="41">
        <f>H186+I186+J186+K186+L186+N186+M186</f>
        <v>1252211.52</v>
      </c>
      <c r="H186" s="41">
        <v>0</v>
      </c>
      <c r="I186" s="41">
        <f t="shared" ref="I186:N187" si="72">I191</f>
        <v>0</v>
      </c>
      <c r="J186" s="41">
        <f t="shared" si="72"/>
        <v>0</v>
      </c>
      <c r="K186" s="41">
        <f t="shared" si="72"/>
        <v>355272.46</v>
      </c>
      <c r="L186" s="41">
        <f t="shared" si="72"/>
        <v>95939.06</v>
      </c>
      <c r="M186" s="41">
        <f>M191</f>
        <v>801000</v>
      </c>
      <c r="N186" s="41">
        <f t="shared" si="72"/>
        <v>0</v>
      </c>
      <c r="O186" s="10" t="s">
        <v>14</v>
      </c>
      <c r="P186" s="10" t="s">
        <v>14</v>
      </c>
      <c r="Q186" s="14" t="s">
        <v>14</v>
      </c>
      <c r="R186" s="10" t="s">
        <v>14</v>
      </c>
      <c r="S186" s="10" t="s">
        <v>14</v>
      </c>
      <c r="T186" s="10" t="s">
        <v>14</v>
      </c>
      <c r="U186" s="10" t="s">
        <v>14</v>
      </c>
      <c r="V186" s="10" t="s">
        <v>14</v>
      </c>
      <c r="W186" s="10" t="s">
        <v>14</v>
      </c>
      <c r="X186" s="10" t="s">
        <v>14</v>
      </c>
      <c r="Y186" s="7"/>
      <c r="Z186" s="7"/>
      <c r="AA186" s="7"/>
      <c r="AB186" s="7"/>
      <c r="AC186" s="7"/>
      <c r="AD186" s="7"/>
      <c r="AE186" s="7"/>
      <c r="AF186" s="7"/>
      <c r="AG186" s="7"/>
      <c r="AH186" s="7"/>
      <c r="AI186" s="7"/>
      <c r="AJ186" s="7"/>
      <c r="AK186" s="7"/>
      <c r="AL186" s="7"/>
      <c r="AM186" s="7"/>
      <c r="AN186" s="7"/>
      <c r="AO186" s="7"/>
      <c r="AP186" s="7"/>
      <c r="AQ186" s="7"/>
      <c r="AR186" s="7"/>
      <c r="AS186" s="7"/>
      <c r="AT186" s="7"/>
      <c r="AU186" s="7"/>
      <c r="AV186" s="7"/>
      <c r="AW186" s="7"/>
      <c r="AX186" s="7"/>
      <c r="AY186" s="7"/>
      <c r="AZ186" s="7"/>
      <c r="BA186" s="7"/>
      <c r="BB186" s="7"/>
      <c r="BC186" s="7"/>
      <c r="BD186" s="7"/>
      <c r="BE186" s="7"/>
      <c r="BF186" s="7"/>
      <c r="BG186" s="7"/>
      <c r="BH186" s="7"/>
      <c r="BI186" s="7"/>
      <c r="BJ186" s="7"/>
      <c r="BK186" s="7"/>
      <c r="BL186" s="7"/>
      <c r="BM186" s="7"/>
      <c r="BN186" s="7"/>
    </row>
    <row r="187" spans="1:66" s="30" customFormat="1">
      <c r="A187" s="91"/>
      <c r="B187" s="70"/>
      <c r="C187" s="64"/>
      <c r="D187" s="64"/>
      <c r="E187" s="82"/>
      <c r="F187" s="19" t="s">
        <v>72</v>
      </c>
      <c r="G187" s="41">
        <f>H187+I187+J187+K187+L187+N187+M187</f>
        <v>22109364.25</v>
      </c>
      <c r="H187" s="41">
        <v>0</v>
      </c>
      <c r="I187" s="41">
        <f t="shared" si="72"/>
        <v>0</v>
      </c>
      <c r="J187" s="41">
        <f t="shared" si="72"/>
        <v>0</v>
      </c>
      <c r="K187" s="41">
        <f t="shared" si="72"/>
        <v>17408350.469999999</v>
      </c>
      <c r="L187" s="41">
        <f t="shared" si="72"/>
        <v>4701013.7799999993</v>
      </c>
      <c r="M187" s="41">
        <f>M192</f>
        <v>0</v>
      </c>
      <c r="N187" s="41">
        <f t="shared" si="72"/>
        <v>0</v>
      </c>
      <c r="O187" s="10" t="s">
        <v>14</v>
      </c>
      <c r="P187" s="10" t="s">
        <v>14</v>
      </c>
      <c r="Q187" s="14" t="s">
        <v>14</v>
      </c>
      <c r="R187" s="10" t="s">
        <v>14</v>
      </c>
      <c r="S187" s="10" t="s">
        <v>14</v>
      </c>
      <c r="T187" s="10" t="s">
        <v>14</v>
      </c>
      <c r="U187" s="10" t="s">
        <v>14</v>
      </c>
      <c r="V187" s="10" t="s">
        <v>14</v>
      </c>
      <c r="W187" s="10" t="s">
        <v>14</v>
      </c>
      <c r="X187" s="10" t="s">
        <v>14</v>
      </c>
      <c r="Y187" s="7"/>
      <c r="Z187" s="7"/>
      <c r="AA187" s="7"/>
      <c r="AB187" s="7"/>
      <c r="AC187" s="7"/>
      <c r="AD187" s="7"/>
      <c r="AE187" s="7"/>
      <c r="AF187" s="7"/>
      <c r="AG187" s="7"/>
      <c r="AH187" s="7"/>
      <c r="AI187" s="7"/>
      <c r="AJ187" s="7"/>
      <c r="AK187" s="7"/>
      <c r="AL187" s="7"/>
      <c r="AM187" s="7"/>
      <c r="AN187" s="7"/>
      <c r="AO187" s="7"/>
      <c r="AP187" s="7"/>
      <c r="AQ187" s="7"/>
      <c r="AR187" s="7"/>
      <c r="AS187" s="7"/>
      <c r="AT187" s="7"/>
      <c r="AU187" s="7"/>
      <c r="AV187" s="7"/>
      <c r="AW187" s="7"/>
      <c r="AX187" s="7"/>
      <c r="AY187" s="7"/>
      <c r="AZ187" s="7"/>
      <c r="BA187" s="7"/>
      <c r="BB187" s="7"/>
      <c r="BC187" s="7"/>
      <c r="BD187" s="7"/>
      <c r="BE187" s="7"/>
      <c r="BF187" s="7"/>
      <c r="BG187" s="7"/>
      <c r="BH187" s="7"/>
      <c r="BI187" s="7"/>
      <c r="BJ187" s="7"/>
      <c r="BK187" s="7"/>
      <c r="BL187" s="7"/>
      <c r="BM187" s="7"/>
      <c r="BN187" s="7"/>
    </row>
    <row r="188" spans="1:66" s="30" customFormat="1">
      <c r="A188" s="91"/>
      <c r="B188" s="70"/>
      <c r="C188" s="64"/>
      <c r="D188" s="64"/>
      <c r="E188" s="82"/>
      <c r="F188" s="19" t="s">
        <v>32</v>
      </c>
      <c r="G188" s="41">
        <f>H188+I188+J188+K188+L188+N188+M188</f>
        <v>0</v>
      </c>
      <c r="H188" s="41">
        <v>0</v>
      </c>
      <c r="I188" s="41">
        <v>0</v>
      </c>
      <c r="J188" s="41">
        <v>0</v>
      </c>
      <c r="K188" s="41">
        <v>0</v>
      </c>
      <c r="L188" s="41">
        <v>0</v>
      </c>
      <c r="M188" s="41">
        <v>0</v>
      </c>
      <c r="N188" s="41">
        <v>0</v>
      </c>
      <c r="O188" s="10" t="s">
        <v>14</v>
      </c>
      <c r="P188" s="10" t="s">
        <v>14</v>
      </c>
      <c r="Q188" s="14" t="s">
        <v>14</v>
      </c>
      <c r="R188" s="10" t="s">
        <v>14</v>
      </c>
      <c r="S188" s="10" t="s">
        <v>14</v>
      </c>
      <c r="T188" s="10" t="s">
        <v>14</v>
      </c>
      <c r="U188" s="10" t="s">
        <v>14</v>
      </c>
      <c r="V188" s="10" t="s">
        <v>14</v>
      </c>
      <c r="W188" s="10" t="s">
        <v>14</v>
      </c>
      <c r="X188" s="10" t="s">
        <v>14</v>
      </c>
      <c r="Y188" s="7"/>
      <c r="Z188" s="7"/>
      <c r="AA188" s="7"/>
      <c r="AB188" s="7"/>
      <c r="AC188" s="7"/>
      <c r="AD188" s="7"/>
      <c r="AE188" s="7"/>
      <c r="AF188" s="7"/>
      <c r="AG188" s="7"/>
      <c r="AH188" s="7"/>
      <c r="AI188" s="7"/>
      <c r="AJ188" s="7"/>
      <c r="AK188" s="7"/>
      <c r="AL188" s="7"/>
      <c r="AM188" s="7"/>
      <c r="AN188" s="7"/>
      <c r="AO188" s="7"/>
      <c r="AP188" s="7"/>
      <c r="AQ188" s="7"/>
      <c r="AR188" s="7"/>
      <c r="AS188" s="7"/>
      <c r="AT188" s="7"/>
      <c r="AU188" s="7"/>
      <c r="AV188" s="7"/>
      <c r="AW188" s="7"/>
      <c r="AX188" s="7"/>
      <c r="AY188" s="7"/>
      <c r="AZ188" s="7"/>
      <c r="BA188" s="7"/>
      <c r="BB188" s="7"/>
      <c r="BC188" s="7"/>
      <c r="BD188" s="7"/>
      <c r="BE188" s="7"/>
      <c r="BF188" s="7"/>
      <c r="BG188" s="7"/>
      <c r="BH188" s="7"/>
      <c r="BI188" s="7"/>
      <c r="BJ188" s="7"/>
      <c r="BK188" s="7"/>
      <c r="BL188" s="7"/>
      <c r="BM188" s="7"/>
      <c r="BN188" s="7"/>
    </row>
    <row r="189" spans="1:66" s="30" customFormat="1" ht="22.5" customHeight="1">
      <c r="A189" s="91"/>
      <c r="B189" s="70"/>
      <c r="C189" s="65"/>
      <c r="D189" s="65"/>
      <c r="E189" s="83"/>
      <c r="F189" s="35" t="s">
        <v>33</v>
      </c>
      <c r="G189" s="41">
        <f>H189+I189+J189+K189+L189+N189+M189</f>
        <v>0</v>
      </c>
      <c r="H189" s="41">
        <v>0</v>
      </c>
      <c r="I189" s="41">
        <v>0</v>
      </c>
      <c r="J189" s="41">
        <v>0</v>
      </c>
      <c r="K189" s="41">
        <v>0</v>
      </c>
      <c r="L189" s="41">
        <v>0</v>
      </c>
      <c r="M189" s="41">
        <v>0</v>
      </c>
      <c r="N189" s="41">
        <v>0</v>
      </c>
      <c r="O189" s="10" t="s">
        <v>14</v>
      </c>
      <c r="P189" s="10" t="s">
        <v>14</v>
      </c>
      <c r="Q189" s="14" t="s">
        <v>14</v>
      </c>
      <c r="R189" s="10" t="s">
        <v>14</v>
      </c>
      <c r="S189" s="10" t="s">
        <v>14</v>
      </c>
      <c r="T189" s="10" t="s">
        <v>14</v>
      </c>
      <c r="U189" s="10" t="s">
        <v>14</v>
      </c>
      <c r="V189" s="10" t="s">
        <v>14</v>
      </c>
      <c r="W189" s="10" t="s">
        <v>14</v>
      </c>
      <c r="X189" s="10" t="s">
        <v>14</v>
      </c>
      <c r="Y189" s="7"/>
      <c r="Z189" s="7"/>
      <c r="AA189" s="7"/>
      <c r="AB189" s="7"/>
      <c r="AC189" s="7"/>
      <c r="AD189" s="7"/>
      <c r="AE189" s="7"/>
      <c r="AF189" s="7"/>
      <c r="AG189" s="7"/>
      <c r="AH189" s="7"/>
      <c r="AI189" s="7"/>
      <c r="AJ189" s="7"/>
      <c r="AK189" s="7"/>
      <c r="AL189" s="7"/>
      <c r="AM189" s="7"/>
      <c r="AN189" s="7"/>
      <c r="AO189" s="7"/>
      <c r="AP189" s="7"/>
      <c r="AQ189" s="7"/>
      <c r="AR189" s="7"/>
      <c r="AS189" s="7"/>
      <c r="AT189" s="7"/>
      <c r="AU189" s="7"/>
      <c r="AV189" s="7"/>
      <c r="AW189" s="7"/>
      <c r="AX189" s="7"/>
      <c r="AY189" s="7"/>
      <c r="AZ189" s="7"/>
      <c r="BA189" s="7"/>
      <c r="BB189" s="7"/>
      <c r="BC189" s="7"/>
      <c r="BD189" s="7"/>
      <c r="BE189" s="7"/>
      <c r="BF189" s="7"/>
      <c r="BG189" s="7"/>
      <c r="BH189" s="7"/>
      <c r="BI189" s="7"/>
      <c r="BJ189" s="7"/>
      <c r="BK189" s="7"/>
      <c r="BL189" s="7"/>
      <c r="BM189" s="7"/>
      <c r="BN189" s="7"/>
    </row>
    <row r="190" spans="1:66" s="30" customFormat="1" ht="21" customHeight="1">
      <c r="A190" s="90" t="s">
        <v>157</v>
      </c>
      <c r="B190" s="69" t="s">
        <v>164</v>
      </c>
      <c r="C190" s="64" t="s">
        <v>26</v>
      </c>
      <c r="D190" s="64" t="s">
        <v>166</v>
      </c>
      <c r="E190" s="81" t="s">
        <v>155</v>
      </c>
      <c r="F190" s="19" t="s">
        <v>21</v>
      </c>
      <c r="G190" s="41">
        <f>G191+G192+G193+G194</f>
        <v>23361575.77</v>
      </c>
      <c r="H190" s="41">
        <f t="shared" ref="H190:J194" si="73">H195+H200</f>
        <v>0</v>
      </c>
      <c r="I190" s="41">
        <f t="shared" si="73"/>
        <v>0</v>
      </c>
      <c r="J190" s="41">
        <f t="shared" si="73"/>
        <v>0</v>
      </c>
      <c r="K190" s="41">
        <f>K195+K200</f>
        <v>17763622.93</v>
      </c>
      <c r="L190" s="41">
        <f t="shared" ref="L190:N191" si="74">L195+L200+L210+L205</f>
        <v>4796952.84</v>
      </c>
      <c r="M190" s="41">
        <f t="shared" si="74"/>
        <v>801000</v>
      </c>
      <c r="N190" s="41">
        <f t="shared" si="74"/>
        <v>0</v>
      </c>
      <c r="O190" s="10" t="s">
        <v>14</v>
      </c>
      <c r="P190" s="10" t="s">
        <v>14</v>
      </c>
      <c r="Q190" s="14" t="s">
        <v>14</v>
      </c>
      <c r="R190" s="10" t="s">
        <v>14</v>
      </c>
      <c r="S190" s="10" t="s">
        <v>14</v>
      </c>
      <c r="T190" s="10" t="s">
        <v>14</v>
      </c>
      <c r="U190" s="10" t="s">
        <v>14</v>
      </c>
      <c r="V190" s="10" t="s">
        <v>14</v>
      </c>
      <c r="W190" s="10" t="s">
        <v>14</v>
      </c>
      <c r="X190" s="10" t="s">
        <v>14</v>
      </c>
      <c r="Y190" s="7"/>
      <c r="Z190" s="7"/>
      <c r="AA190" s="7"/>
      <c r="AB190" s="7"/>
      <c r="AC190" s="7"/>
      <c r="AD190" s="7"/>
      <c r="AE190" s="7"/>
      <c r="AF190" s="7"/>
      <c r="AG190" s="7"/>
      <c r="AH190" s="7"/>
      <c r="AI190" s="7"/>
      <c r="AJ190" s="7"/>
      <c r="AK190" s="7"/>
      <c r="AL190" s="7"/>
      <c r="AM190" s="7"/>
      <c r="AN190" s="7"/>
      <c r="AO190" s="7"/>
      <c r="AP190" s="7"/>
      <c r="AQ190" s="7"/>
      <c r="AR190" s="7"/>
      <c r="AS190" s="7"/>
      <c r="AT190" s="7"/>
      <c r="AU190" s="7"/>
      <c r="AV190" s="7"/>
      <c r="AW190" s="7"/>
      <c r="AX190" s="7"/>
      <c r="AY190" s="7"/>
      <c r="AZ190" s="7"/>
      <c r="BA190" s="7"/>
      <c r="BB190" s="7"/>
      <c r="BC190" s="7"/>
      <c r="BD190" s="7"/>
      <c r="BE190" s="7"/>
      <c r="BF190" s="7"/>
      <c r="BG190" s="7"/>
      <c r="BH190" s="7"/>
      <c r="BI190" s="7"/>
      <c r="BJ190" s="7"/>
      <c r="BK190" s="7"/>
      <c r="BL190" s="7"/>
      <c r="BM190" s="7"/>
      <c r="BN190" s="7"/>
    </row>
    <row r="191" spans="1:66" s="30" customFormat="1">
      <c r="A191" s="91"/>
      <c r="B191" s="70"/>
      <c r="C191" s="64"/>
      <c r="D191" s="64"/>
      <c r="E191" s="82"/>
      <c r="F191" s="19" t="s">
        <v>31</v>
      </c>
      <c r="G191" s="41">
        <f>H191+I191+J191+K191+L191+N191+M191</f>
        <v>1252211.52</v>
      </c>
      <c r="H191" s="41">
        <f t="shared" si="73"/>
        <v>0</v>
      </c>
      <c r="I191" s="41">
        <f t="shared" si="73"/>
        <v>0</v>
      </c>
      <c r="J191" s="41">
        <f t="shared" si="73"/>
        <v>0</v>
      </c>
      <c r="K191" s="41">
        <f>K196+K201</f>
        <v>355272.46</v>
      </c>
      <c r="L191" s="41">
        <f t="shared" si="74"/>
        <v>95939.06</v>
      </c>
      <c r="M191" s="41">
        <f t="shared" si="74"/>
        <v>801000</v>
      </c>
      <c r="N191" s="41">
        <f t="shared" si="74"/>
        <v>0</v>
      </c>
      <c r="O191" s="10" t="s">
        <v>14</v>
      </c>
      <c r="P191" s="10" t="s">
        <v>14</v>
      </c>
      <c r="Q191" s="14" t="s">
        <v>14</v>
      </c>
      <c r="R191" s="10" t="s">
        <v>14</v>
      </c>
      <c r="S191" s="10" t="s">
        <v>14</v>
      </c>
      <c r="T191" s="10" t="s">
        <v>14</v>
      </c>
      <c r="U191" s="10" t="s">
        <v>14</v>
      </c>
      <c r="V191" s="10" t="s">
        <v>14</v>
      </c>
      <c r="W191" s="10" t="s">
        <v>14</v>
      </c>
      <c r="X191" s="10" t="s">
        <v>14</v>
      </c>
      <c r="Y191" s="7"/>
      <c r="Z191" s="7"/>
      <c r="AA191" s="7"/>
      <c r="AB191" s="7"/>
      <c r="AC191" s="7"/>
      <c r="AD191" s="7"/>
      <c r="AE191" s="7"/>
      <c r="AF191" s="7"/>
      <c r="AG191" s="7"/>
      <c r="AH191" s="7"/>
      <c r="AI191" s="7"/>
      <c r="AJ191" s="7"/>
      <c r="AK191" s="7"/>
      <c r="AL191" s="7"/>
      <c r="AM191" s="7"/>
      <c r="AN191" s="7"/>
      <c r="AO191" s="7"/>
      <c r="AP191" s="7"/>
      <c r="AQ191" s="7"/>
      <c r="AR191" s="7"/>
      <c r="AS191" s="7"/>
      <c r="AT191" s="7"/>
      <c r="AU191" s="7"/>
      <c r="AV191" s="7"/>
      <c r="AW191" s="7"/>
      <c r="AX191" s="7"/>
      <c r="AY191" s="7"/>
      <c r="AZ191" s="7"/>
      <c r="BA191" s="7"/>
      <c r="BB191" s="7"/>
      <c r="BC191" s="7"/>
      <c r="BD191" s="7"/>
      <c r="BE191" s="7"/>
      <c r="BF191" s="7"/>
      <c r="BG191" s="7"/>
      <c r="BH191" s="7"/>
      <c r="BI191" s="7"/>
      <c r="BJ191" s="7"/>
      <c r="BK191" s="7"/>
      <c r="BL191" s="7"/>
      <c r="BM191" s="7"/>
      <c r="BN191" s="7"/>
    </row>
    <row r="192" spans="1:66" s="30" customFormat="1">
      <c r="A192" s="91"/>
      <c r="B192" s="70"/>
      <c r="C192" s="64"/>
      <c r="D192" s="64"/>
      <c r="E192" s="82"/>
      <c r="F192" s="19" t="s">
        <v>72</v>
      </c>
      <c r="G192" s="41">
        <f>H192+I192+J192+K192+L192+N192+M192</f>
        <v>22109364.25</v>
      </c>
      <c r="H192" s="41">
        <f t="shared" si="73"/>
        <v>0</v>
      </c>
      <c r="I192" s="41">
        <f t="shared" si="73"/>
        <v>0</v>
      </c>
      <c r="J192" s="41">
        <f t="shared" si="73"/>
        <v>0</v>
      </c>
      <c r="K192" s="41">
        <f>K197+K202</f>
        <v>17408350.469999999</v>
      </c>
      <c r="L192" s="41">
        <f t="shared" ref="L192:N194" si="75">L197+L202+L212+L207</f>
        <v>4701013.7799999993</v>
      </c>
      <c r="M192" s="41">
        <f t="shared" si="75"/>
        <v>0</v>
      </c>
      <c r="N192" s="41">
        <f t="shared" si="75"/>
        <v>0</v>
      </c>
      <c r="O192" s="10" t="s">
        <v>14</v>
      </c>
      <c r="P192" s="10" t="s">
        <v>14</v>
      </c>
      <c r="Q192" s="14" t="s">
        <v>14</v>
      </c>
      <c r="R192" s="10" t="s">
        <v>14</v>
      </c>
      <c r="S192" s="10" t="s">
        <v>14</v>
      </c>
      <c r="T192" s="10" t="s">
        <v>14</v>
      </c>
      <c r="U192" s="10" t="s">
        <v>14</v>
      </c>
      <c r="V192" s="10" t="s">
        <v>14</v>
      </c>
      <c r="W192" s="10" t="s">
        <v>14</v>
      </c>
      <c r="X192" s="10" t="s">
        <v>14</v>
      </c>
      <c r="Y192" s="7"/>
      <c r="Z192" s="7"/>
      <c r="AA192" s="7"/>
      <c r="AB192" s="7"/>
      <c r="AC192" s="7"/>
      <c r="AD192" s="7"/>
      <c r="AE192" s="7"/>
      <c r="AF192" s="7"/>
      <c r="AG192" s="7"/>
      <c r="AH192" s="7"/>
      <c r="AI192" s="7"/>
      <c r="AJ192" s="7"/>
      <c r="AK192" s="7"/>
      <c r="AL192" s="7"/>
      <c r="AM192" s="7"/>
      <c r="AN192" s="7"/>
      <c r="AO192" s="7"/>
      <c r="AP192" s="7"/>
      <c r="AQ192" s="7"/>
      <c r="AR192" s="7"/>
      <c r="AS192" s="7"/>
      <c r="AT192" s="7"/>
      <c r="AU192" s="7"/>
      <c r="AV192" s="7"/>
      <c r="AW192" s="7"/>
      <c r="AX192" s="7"/>
      <c r="AY192" s="7"/>
      <c r="AZ192" s="7"/>
      <c r="BA192" s="7"/>
      <c r="BB192" s="7"/>
      <c r="BC192" s="7"/>
      <c r="BD192" s="7"/>
      <c r="BE192" s="7"/>
      <c r="BF192" s="7"/>
      <c r="BG192" s="7"/>
      <c r="BH192" s="7"/>
      <c r="BI192" s="7"/>
      <c r="BJ192" s="7"/>
      <c r="BK192" s="7"/>
      <c r="BL192" s="7"/>
      <c r="BM192" s="7"/>
      <c r="BN192" s="7"/>
    </row>
    <row r="193" spans="1:66" s="30" customFormat="1">
      <c r="A193" s="91"/>
      <c r="B193" s="70"/>
      <c r="C193" s="64"/>
      <c r="D193" s="64"/>
      <c r="E193" s="82"/>
      <c r="F193" s="19" t="s">
        <v>32</v>
      </c>
      <c r="G193" s="41">
        <f>H193+I193+J193+K193+L193+N193+M193</f>
        <v>0</v>
      </c>
      <c r="H193" s="41">
        <f t="shared" si="73"/>
        <v>0</v>
      </c>
      <c r="I193" s="41">
        <f t="shared" si="73"/>
        <v>0</v>
      </c>
      <c r="J193" s="41">
        <f t="shared" si="73"/>
        <v>0</v>
      </c>
      <c r="K193" s="41">
        <f>K198+K203</f>
        <v>0</v>
      </c>
      <c r="L193" s="41">
        <f t="shared" si="75"/>
        <v>0</v>
      </c>
      <c r="M193" s="41">
        <f t="shared" si="75"/>
        <v>0</v>
      </c>
      <c r="N193" s="41">
        <f t="shared" si="75"/>
        <v>0</v>
      </c>
      <c r="O193" s="10" t="s">
        <v>14</v>
      </c>
      <c r="P193" s="10" t="s">
        <v>14</v>
      </c>
      <c r="Q193" s="14" t="s">
        <v>14</v>
      </c>
      <c r="R193" s="10" t="s">
        <v>14</v>
      </c>
      <c r="S193" s="10" t="s">
        <v>14</v>
      </c>
      <c r="T193" s="10" t="s">
        <v>14</v>
      </c>
      <c r="U193" s="10" t="s">
        <v>14</v>
      </c>
      <c r="V193" s="10" t="s">
        <v>14</v>
      </c>
      <c r="W193" s="10" t="s">
        <v>14</v>
      </c>
      <c r="X193" s="10" t="s">
        <v>14</v>
      </c>
      <c r="Y193" s="7"/>
      <c r="Z193" s="7"/>
      <c r="AA193" s="7"/>
      <c r="AB193" s="7"/>
      <c r="AC193" s="7"/>
      <c r="AD193" s="7"/>
      <c r="AE193" s="7"/>
      <c r="AF193" s="7"/>
      <c r="AG193" s="7"/>
      <c r="AH193" s="7"/>
      <c r="AI193" s="7"/>
      <c r="AJ193" s="7"/>
      <c r="AK193" s="7"/>
      <c r="AL193" s="7"/>
      <c r="AM193" s="7"/>
      <c r="AN193" s="7"/>
      <c r="AO193" s="7"/>
      <c r="AP193" s="7"/>
      <c r="AQ193" s="7"/>
      <c r="AR193" s="7"/>
      <c r="AS193" s="7"/>
      <c r="AT193" s="7"/>
      <c r="AU193" s="7"/>
      <c r="AV193" s="7"/>
      <c r="AW193" s="7"/>
      <c r="AX193" s="7"/>
      <c r="AY193" s="7"/>
      <c r="AZ193" s="7"/>
      <c r="BA193" s="7"/>
      <c r="BB193" s="7"/>
      <c r="BC193" s="7"/>
      <c r="BD193" s="7"/>
      <c r="BE193" s="7"/>
      <c r="BF193" s="7"/>
      <c r="BG193" s="7"/>
      <c r="BH193" s="7"/>
      <c r="BI193" s="7"/>
      <c r="BJ193" s="7"/>
      <c r="BK193" s="7"/>
      <c r="BL193" s="7"/>
      <c r="BM193" s="7"/>
      <c r="BN193" s="7"/>
    </row>
    <row r="194" spans="1:66" s="30" customFormat="1" ht="48" customHeight="1">
      <c r="A194" s="91"/>
      <c r="B194" s="70"/>
      <c r="C194" s="65"/>
      <c r="D194" s="65"/>
      <c r="E194" s="83"/>
      <c r="F194" s="35" t="s">
        <v>33</v>
      </c>
      <c r="G194" s="41">
        <f>H194+I194+J194+K194+L194+N194+M194</f>
        <v>0</v>
      </c>
      <c r="H194" s="41">
        <f t="shared" si="73"/>
        <v>0</v>
      </c>
      <c r="I194" s="41">
        <f t="shared" si="73"/>
        <v>0</v>
      </c>
      <c r="J194" s="41">
        <f t="shared" si="73"/>
        <v>0</v>
      </c>
      <c r="K194" s="41">
        <f>K199+K204</f>
        <v>0</v>
      </c>
      <c r="L194" s="41">
        <f t="shared" si="75"/>
        <v>0</v>
      </c>
      <c r="M194" s="41">
        <f t="shared" si="75"/>
        <v>0</v>
      </c>
      <c r="N194" s="41">
        <f t="shared" si="75"/>
        <v>0</v>
      </c>
      <c r="O194" s="10" t="s">
        <v>14</v>
      </c>
      <c r="P194" s="10" t="s">
        <v>14</v>
      </c>
      <c r="Q194" s="14" t="s">
        <v>14</v>
      </c>
      <c r="R194" s="10" t="s">
        <v>14</v>
      </c>
      <c r="S194" s="10" t="s">
        <v>14</v>
      </c>
      <c r="T194" s="10" t="s">
        <v>14</v>
      </c>
      <c r="U194" s="10" t="s">
        <v>14</v>
      </c>
      <c r="V194" s="10" t="s">
        <v>14</v>
      </c>
      <c r="W194" s="10" t="s">
        <v>14</v>
      </c>
      <c r="X194" s="10" t="s">
        <v>14</v>
      </c>
      <c r="Y194" s="7"/>
      <c r="Z194" s="7"/>
      <c r="AA194" s="7"/>
      <c r="AB194" s="7"/>
      <c r="AC194" s="7"/>
      <c r="AD194" s="7"/>
      <c r="AE194" s="7"/>
      <c r="AF194" s="7"/>
      <c r="AG194" s="7"/>
      <c r="AH194" s="7"/>
      <c r="AI194" s="7"/>
      <c r="AJ194" s="7"/>
      <c r="AK194" s="7"/>
      <c r="AL194" s="7"/>
      <c r="AM194" s="7"/>
      <c r="AN194" s="7"/>
      <c r="AO194" s="7"/>
      <c r="AP194" s="7"/>
      <c r="AQ194" s="7"/>
      <c r="AR194" s="7"/>
      <c r="AS194" s="7"/>
      <c r="AT194" s="7"/>
      <c r="AU194" s="7"/>
      <c r="AV194" s="7"/>
      <c r="AW194" s="7"/>
      <c r="AX194" s="7"/>
      <c r="AY194" s="7"/>
      <c r="AZ194" s="7"/>
      <c r="BA194" s="7"/>
      <c r="BB194" s="7"/>
      <c r="BC194" s="7"/>
      <c r="BD194" s="7"/>
      <c r="BE194" s="7"/>
      <c r="BF194" s="7"/>
      <c r="BG194" s="7"/>
      <c r="BH194" s="7"/>
      <c r="BI194" s="7"/>
      <c r="BJ194" s="7"/>
      <c r="BK194" s="7"/>
      <c r="BL194" s="7"/>
      <c r="BM194" s="7"/>
      <c r="BN194" s="7"/>
    </row>
    <row r="195" spans="1:66" s="30" customFormat="1" ht="21">
      <c r="A195" s="90" t="s">
        <v>161</v>
      </c>
      <c r="B195" s="110" t="s">
        <v>159</v>
      </c>
      <c r="C195" s="64" t="s">
        <v>26</v>
      </c>
      <c r="D195" s="64" t="s">
        <v>166</v>
      </c>
      <c r="E195" s="81" t="s">
        <v>155</v>
      </c>
      <c r="F195" s="19" t="s">
        <v>21</v>
      </c>
      <c r="G195" s="41">
        <f t="shared" ref="G195:N195" si="76">G196+G197+G198+G199</f>
        <v>17763622.93</v>
      </c>
      <c r="H195" s="41">
        <f t="shared" si="76"/>
        <v>0</v>
      </c>
      <c r="I195" s="41">
        <f t="shared" si="76"/>
        <v>0</v>
      </c>
      <c r="J195" s="41">
        <f t="shared" si="76"/>
        <v>0</v>
      </c>
      <c r="K195" s="41">
        <f t="shared" si="76"/>
        <v>17763622.93</v>
      </c>
      <c r="L195" s="41">
        <f t="shared" si="76"/>
        <v>0</v>
      </c>
      <c r="M195" s="41">
        <f>M196+M197+M198+M199</f>
        <v>0</v>
      </c>
      <c r="N195" s="41">
        <f t="shared" si="76"/>
        <v>0</v>
      </c>
      <c r="O195" s="69" t="s">
        <v>163</v>
      </c>
      <c r="P195" s="93" t="s">
        <v>10</v>
      </c>
      <c r="Q195" s="69">
        <v>100</v>
      </c>
      <c r="R195" s="69"/>
      <c r="S195" s="69"/>
      <c r="T195" s="69"/>
      <c r="U195" s="69">
        <v>100</v>
      </c>
      <c r="V195" s="69"/>
      <c r="W195" s="69"/>
      <c r="X195" s="69"/>
      <c r="Y195" s="7"/>
      <c r="Z195" s="7"/>
      <c r="AA195" s="7"/>
      <c r="AB195" s="7"/>
      <c r="AC195" s="7"/>
      <c r="AD195" s="7"/>
      <c r="AE195" s="7"/>
      <c r="AF195" s="7"/>
      <c r="AG195" s="7"/>
      <c r="AH195" s="7"/>
      <c r="AI195" s="7"/>
      <c r="AJ195" s="7"/>
      <c r="AK195" s="7"/>
      <c r="AL195" s="7"/>
      <c r="AM195" s="7"/>
      <c r="AN195" s="7"/>
      <c r="AO195" s="7"/>
      <c r="AP195" s="7"/>
      <c r="AQ195" s="7"/>
      <c r="AR195" s="7"/>
      <c r="AS195" s="7"/>
      <c r="AT195" s="7"/>
      <c r="AU195" s="7"/>
      <c r="AV195" s="7"/>
      <c r="AW195" s="7"/>
      <c r="AX195" s="7"/>
      <c r="AY195" s="7"/>
      <c r="AZ195" s="7"/>
      <c r="BA195" s="7"/>
      <c r="BB195" s="7"/>
      <c r="BC195" s="7"/>
      <c r="BD195" s="7"/>
      <c r="BE195" s="7"/>
      <c r="BF195" s="7"/>
      <c r="BG195" s="7"/>
      <c r="BH195" s="7"/>
      <c r="BI195" s="7"/>
      <c r="BJ195" s="7"/>
      <c r="BK195" s="7"/>
      <c r="BL195" s="7"/>
      <c r="BM195" s="7"/>
      <c r="BN195" s="7"/>
    </row>
    <row r="196" spans="1:66" s="30" customFormat="1">
      <c r="A196" s="91"/>
      <c r="B196" s="111"/>
      <c r="C196" s="64"/>
      <c r="D196" s="64"/>
      <c r="E196" s="82"/>
      <c r="F196" s="19" t="s">
        <v>31</v>
      </c>
      <c r="G196" s="41">
        <f>H196+I196+J196+K196+L196+N196+M196</f>
        <v>355272.46</v>
      </c>
      <c r="H196" s="41">
        <v>0</v>
      </c>
      <c r="I196" s="41">
        <v>0</v>
      </c>
      <c r="J196" s="41">
        <v>0</v>
      </c>
      <c r="K196" s="41">
        <v>355272.46</v>
      </c>
      <c r="L196" s="41">
        <v>0</v>
      </c>
      <c r="M196" s="41">
        <v>0</v>
      </c>
      <c r="N196" s="41">
        <v>0</v>
      </c>
      <c r="O196" s="70"/>
      <c r="P196" s="94"/>
      <c r="Q196" s="70"/>
      <c r="R196" s="70"/>
      <c r="S196" s="70"/>
      <c r="T196" s="70"/>
      <c r="U196" s="70"/>
      <c r="V196" s="70"/>
      <c r="W196" s="70"/>
      <c r="X196" s="70"/>
      <c r="Y196" s="7"/>
      <c r="Z196" s="7"/>
      <c r="AA196" s="7"/>
      <c r="AB196" s="7"/>
      <c r="AC196" s="7"/>
      <c r="AD196" s="7"/>
      <c r="AE196" s="7"/>
      <c r="AF196" s="7"/>
      <c r="AG196" s="7"/>
      <c r="AH196" s="7"/>
      <c r="AI196" s="7"/>
      <c r="AJ196" s="7"/>
      <c r="AK196" s="7"/>
      <c r="AL196" s="7"/>
      <c r="AM196" s="7"/>
      <c r="AN196" s="7"/>
      <c r="AO196" s="7"/>
      <c r="AP196" s="7"/>
      <c r="AQ196" s="7"/>
      <c r="AR196" s="7"/>
      <c r="AS196" s="7"/>
      <c r="AT196" s="7"/>
      <c r="AU196" s="7"/>
      <c r="AV196" s="7"/>
      <c r="AW196" s="7"/>
      <c r="AX196" s="7"/>
      <c r="AY196" s="7"/>
      <c r="AZ196" s="7"/>
      <c r="BA196" s="7"/>
      <c r="BB196" s="7"/>
      <c r="BC196" s="7"/>
      <c r="BD196" s="7"/>
      <c r="BE196" s="7"/>
      <c r="BF196" s="7"/>
      <c r="BG196" s="7"/>
      <c r="BH196" s="7"/>
      <c r="BI196" s="7"/>
      <c r="BJ196" s="7"/>
      <c r="BK196" s="7"/>
      <c r="BL196" s="7"/>
      <c r="BM196" s="7"/>
      <c r="BN196" s="7"/>
    </row>
    <row r="197" spans="1:66" s="30" customFormat="1">
      <c r="A197" s="91"/>
      <c r="B197" s="111"/>
      <c r="C197" s="64"/>
      <c r="D197" s="64"/>
      <c r="E197" s="82"/>
      <c r="F197" s="19" t="s">
        <v>72</v>
      </c>
      <c r="G197" s="41">
        <f>H197+I197+J197+K197+L197+N197+M197</f>
        <v>17408350.469999999</v>
      </c>
      <c r="H197" s="41">
        <v>0</v>
      </c>
      <c r="I197" s="41">
        <v>0</v>
      </c>
      <c r="J197" s="41">
        <v>0</v>
      </c>
      <c r="K197" s="41">
        <v>17408350.469999999</v>
      </c>
      <c r="L197" s="41">
        <v>0</v>
      </c>
      <c r="M197" s="41">
        <v>0</v>
      </c>
      <c r="N197" s="41">
        <v>0</v>
      </c>
      <c r="O197" s="70"/>
      <c r="P197" s="94"/>
      <c r="Q197" s="70"/>
      <c r="R197" s="70"/>
      <c r="S197" s="70"/>
      <c r="T197" s="70"/>
      <c r="U197" s="70"/>
      <c r="V197" s="70"/>
      <c r="W197" s="70"/>
      <c r="X197" s="70"/>
      <c r="Y197" s="7"/>
      <c r="Z197" s="7"/>
      <c r="AA197" s="7"/>
      <c r="AB197" s="7"/>
      <c r="AC197" s="7"/>
      <c r="AD197" s="7"/>
      <c r="AE197" s="7"/>
      <c r="AF197" s="7"/>
      <c r="AG197" s="7"/>
      <c r="AH197" s="7"/>
      <c r="AI197" s="7"/>
      <c r="AJ197" s="7"/>
      <c r="AK197" s="7"/>
      <c r="AL197" s="7"/>
      <c r="AM197" s="7"/>
      <c r="AN197" s="7"/>
      <c r="AO197" s="7"/>
      <c r="AP197" s="7"/>
      <c r="AQ197" s="7"/>
      <c r="AR197" s="7"/>
      <c r="AS197" s="7"/>
      <c r="AT197" s="7"/>
      <c r="AU197" s="7"/>
      <c r="AV197" s="7"/>
      <c r="AW197" s="7"/>
      <c r="AX197" s="7"/>
      <c r="AY197" s="7"/>
      <c r="AZ197" s="7"/>
      <c r="BA197" s="7"/>
      <c r="BB197" s="7"/>
      <c r="BC197" s="7"/>
      <c r="BD197" s="7"/>
      <c r="BE197" s="7"/>
      <c r="BF197" s="7"/>
      <c r="BG197" s="7"/>
      <c r="BH197" s="7"/>
      <c r="BI197" s="7"/>
      <c r="BJ197" s="7"/>
      <c r="BK197" s="7"/>
      <c r="BL197" s="7"/>
      <c r="BM197" s="7"/>
      <c r="BN197" s="7"/>
    </row>
    <row r="198" spans="1:66" s="30" customFormat="1">
      <c r="A198" s="91"/>
      <c r="B198" s="111"/>
      <c r="C198" s="64"/>
      <c r="D198" s="64"/>
      <c r="E198" s="82"/>
      <c r="F198" s="19" t="s">
        <v>32</v>
      </c>
      <c r="G198" s="41">
        <f>H198+I198+J198+K198+L198+N198+M198</f>
        <v>0</v>
      </c>
      <c r="H198" s="41">
        <v>0</v>
      </c>
      <c r="I198" s="41">
        <v>0</v>
      </c>
      <c r="J198" s="41">
        <v>0</v>
      </c>
      <c r="K198" s="41">
        <v>0</v>
      </c>
      <c r="L198" s="41">
        <v>0</v>
      </c>
      <c r="M198" s="41">
        <v>0</v>
      </c>
      <c r="N198" s="41">
        <v>0</v>
      </c>
      <c r="O198" s="70"/>
      <c r="P198" s="94"/>
      <c r="Q198" s="70"/>
      <c r="R198" s="70"/>
      <c r="S198" s="70"/>
      <c r="T198" s="70"/>
      <c r="U198" s="70"/>
      <c r="V198" s="70"/>
      <c r="W198" s="70"/>
      <c r="X198" s="70"/>
      <c r="Y198" s="7"/>
      <c r="Z198" s="7"/>
      <c r="AA198" s="7"/>
      <c r="AB198" s="7"/>
      <c r="AC198" s="7"/>
      <c r="AD198" s="7"/>
      <c r="AE198" s="7"/>
      <c r="AF198" s="7"/>
      <c r="AG198" s="7"/>
      <c r="AH198" s="7"/>
      <c r="AI198" s="7"/>
      <c r="AJ198" s="7"/>
      <c r="AK198" s="7"/>
      <c r="AL198" s="7"/>
      <c r="AM198" s="7"/>
      <c r="AN198" s="7"/>
      <c r="AO198" s="7"/>
      <c r="AP198" s="7"/>
      <c r="AQ198" s="7"/>
      <c r="AR198" s="7"/>
      <c r="AS198" s="7"/>
      <c r="AT198" s="7"/>
      <c r="AU198" s="7"/>
      <c r="AV198" s="7"/>
      <c r="AW198" s="7"/>
      <c r="AX198" s="7"/>
      <c r="AY198" s="7"/>
      <c r="AZ198" s="7"/>
      <c r="BA198" s="7"/>
      <c r="BB198" s="7"/>
      <c r="BC198" s="7"/>
      <c r="BD198" s="7"/>
      <c r="BE198" s="7"/>
      <c r="BF198" s="7"/>
      <c r="BG198" s="7"/>
      <c r="BH198" s="7"/>
      <c r="BI198" s="7"/>
      <c r="BJ198" s="7"/>
      <c r="BK198" s="7"/>
      <c r="BL198" s="7"/>
      <c r="BM198" s="7"/>
      <c r="BN198" s="7"/>
    </row>
    <row r="199" spans="1:66" s="30" customFormat="1" ht="47.25" customHeight="1">
      <c r="A199" s="92"/>
      <c r="B199" s="112"/>
      <c r="C199" s="65"/>
      <c r="D199" s="65"/>
      <c r="E199" s="83"/>
      <c r="F199" s="35" t="s">
        <v>33</v>
      </c>
      <c r="G199" s="41">
        <f>H199+I199+J199+K199+L199+N199+M199</f>
        <v>0</v>
      </c>
      <c r="H199" s="41">
        <v>0</v>
      </c>
      <c r="I199" s="41">
        <v>0</v>
      </c>
      <c r="J199" s="41">
        <v>0</v>
      </c>
      <c r="K199" s="41">
        <v>0</v>
      </c>
      <c r="L199" s="41">
        <v>0</v>
      </c>
      <c r="M199" s="41">
        <v>0</v>
      </c>
      <c r="N199" s="41">
        <v>0</v>
      </c>
      <c r="O199" s="71"/>
      <c r="P199" s="95"/>
      <c r="Q199" s="71"/>
      <c r="R199" s="71"/>
      <c r="S199" s="71"/>
      <c r="T199" s="71"/>
      <c r="U199" s="71"/>
      <c r="V199" s="71"/>
      <c r="W199" s="71"/>
      <c r="X199" s="71"/>
      <c r="Y199" s="7"/>
      <c r="Z199" s="7"/>
      <c r="AA199" s="7"/>
      <c r="AB199" s="7"/>
      <c r="AC199" s="7"/>
      <c r="AD199" s="7"/>
      <c r="AE199" s="7"/>
      <c r="AF199" s="7"/>
      <c r="AG199" s="7"/>
      <c r="AH199" s="7"/>
      <c r="AI199" s="7"/>
      <c r="AJ199" s="7"/>
      <c r="AK199" s="7"/>
      <c r="AL199" s="7"/>
      <c r="AM199" s="7"/>
      <c r="AN199" s="7"/>
      <c r="AO199" s="7"/>
      <c r="AP199" s="7"/>
      <c r="AQ199" s="7"/>
      <c r="AR199" s="7"/>
      <c r="AS199" s="7"/>
      <c r="AT199" s="7"/>
      <c r="AU199" s="7"/>
      <c r="AV199" s="7"/>
      <c r="AW199" s="7"/>
      <c r="AX199" s="7"/>
      <c r="AY199" s="7"/>
      <c r="AZ199" s="7"/>
      <c r="BA199" s="7"/>
      <c r="BB199" s="7"/>
      <c r="BC199" s="7"/>
      <c r="BD199" s="7"/>
      <c r="BE199" s="7"/>
      <c r="BF199" s="7"/>
      <c r="BG199" s="7"/>
      <c r="BH199" s="7"/>
      <c r="BI199" s="7"/>
      <c r="BJ199" s="7"/>
      <c r="BK199" s="7"/>
      <c r="BL199" s="7"/>
      <c r="BM199" s="7"/>
      <c r="BN199" s="7"/>
    </row>
    <row r="200" spans="1:66" s="30" customFormat="1" ht="21">
      <c r="A200" s="90" t="s">
        <v>158</v>
      </c>
      <c r="B200" s="110" t="s">
        <v>160</v>
      </c>
      <c r="C200" s="64" t="s">
        <v>26</v>
      </c>
      <c r="D200" s="64" t="s">
        <v>166</v>
      </c>
      <c r="E200" s="81" t="s">
        <v>155</v>
      </c>
      <c r="F200" s="19" t="s">
        <v>21</v>
      </c>
      <c r="G200" s="41">
        <f t="shared" ref="G200:N200" si="77">G201+G202+G203+G204</f>
        <v>2394835.4899999998</v>
      </c>
      <c r="H200" s="41">
        <f t="shared" si="77"/>
        <v>0</v>
      </c>
      <c r="I200" s="41">
        <f t="shared" si="77"/>
        <v>0</v>
      </c>
      <c r="J200" s="41">
        <f t="shared" si="77"/>
        <v>0</v>
      </c>
      <c r="K200" s="41">
        <f t="shared" si="77"/>
        <v>0</v>
      </c>
      <c r="L200" s="41">
        <f t="shared" si="77"/>
        <v>2394835.4899999998</v>
      </c>
      <c r="M200" s="41">
        <f>M201+M202+M203+M204</f>
        <v>0</v>
      </c>
      <c r="N200" s="41">
        <f t="shared" si="77"/>
        <v>0</v>
      </c>
      <c r="O200" s="69" t="s">
        <v>162</v>
      </c>
      <c r="P200" s="93" t="s">
        <v>11</v>
      </c>
      <c r="Q200" s="69">
        <v>1</v>
      </c>
      <c r="R200" s="69"/>
      <c r="S200" s="69"/>
      <c r="T200" s="69"/>
      <c r="U200" s="69">
        <v>1</v>
      </c>
      <c r="V200" s="69"/>
      <c r="W200" s="69"/>
      <c r="X200" s="69"/>
      <c r="Y200" s="7"/>
      <c r="Z200" s="7"/>
      <c r="AA200" s="7"/>
      <c r="AB200" s="7"/>
      <c r="AC200" s="7"/>
      <c r="AD200" s="7"/>
      <c r="AE200" s="7"/>
      <c r="AF200" s="7"/>
      <c r="AG200" s="7"/>
      <c r="AH200" s="7"/>
      <c r="AI200" s="7"/>
      <c r="AJ200" s="7"/>
      <c r="AK200" s="7"/>
      <c r="AL200" s="7"/>
      <c r="AM200" s="7"/>
      <c r="AN200" s="7"/>
      <c r="AO200" s="7"/>
      <c r="AP200" s="7"/>
      <c r="AQ200" s="7"/>
      <c r="AR200" s="7"/>
      <c r="AS200" s="7"/>
      <c r="AT200" s="7"/>
      <c r="AU200" s="7"/>
      <c r="AV200" s="7"/>
      <c r="AW200" s="7"/>
      <c r="AX200" s="7"/>
      <c r="AY200" s="7"/>
      <c r="AZ200" s="7"/>
      <c r="BA200" s="7"/>
      <c r="BB200" s="7"/>
      <c r="BC200" s="7"/>
      <c r="BD200" s="7"/>
      <c r="BE200" s="7"/>
      <c r="BF200" s="7"/>
      <c r="BG200" s="7"/>
      <c r="BH200" s="7"/>
      <c r="BI200" s="7"/>
      <c r="BJ200" s="7"/>
      <c r="BK200" s="7"/>
      <c r="BL200" s="7"/>
      <c r="BM200" s="7"/>
      <c r="BN200" s="7"/>
    </row>
    <row r="201" spans="1:66" s="30" customFormat="1">
      <c r="A201" s="91"/>
      <c r="B201" s="111"/>
      <c r="C201" s="64"/>
      <c r="D201" s="64"/>
      <c r="E201" s="82"/>
      <c r="F201" s="19" t="s">
        <v>31</v>
      </c>
      <c r="G201" s="41">
        <f>H201+I201+J201+K201+L201+N201+M201</f>
        <v>47896.71</v>
      </c>
      <c r="H201" s="41">
        <v>0</v>
      </c>
      <c r="I201" s="41">
        <v>0</v>
      </c>
      <c r="J201" s="41">
        <v>0</v>
      </c>
      <c r="K201" s="41">
        <v>0</v>
      </c>
      <c r="L201" s="41">
        <v>47896.71</v>
      </c>
      <c r="M201" s="41">
        <v>0</v>
      </c>
      <c r="N201" s="41">
        <v>0</v>
      </c>
      <c r="O201" s="70"/>
      <c r="P201" s="94"/>
      <c r="Q201" s="70"/>
      <c r="R201" s="70"/>
      <c r="S201" s="70"/>
      <c r="T201" s="70"/>
      <c r="U201" s="70"/>
      <c r="V201" s="70"/>
      <c r="W201" s="70"/>
      <c r="X201" s="70"/>
      <c r="Y201" s="7"/>
      <c r="Z201" s="7"/>
      <c r="AA201" s="7"/>
      <c r="AB201" s="7"/>
      <c r="AC201" s="7"/>
      <c r="AD201" s="7"/>
      <c r="AE201" s="7"/>
      <c r="AF201" s="7"/>
      <c r="AG201" s="7"/>
      <c r="AH201" s="7"/>
      <c r="AI201" s="7"/>
      <c r="AJ201" s="7"/>
      <c r="AK201" s="7"/>
      <c r="AL201" s="7"/>
      <c r="AM201" s="7"/>
      <c r="AN201" s="7"/>
      <c r="AO201" s="7"/>
      <c r="AP201" s="7"/>
      <c r="AQ201" s="7"/>
      <c r="AR201" s="7"/>
      <c r="AS201" s="7"/>
      <c r="AT201" s="7"/>
      <c r="AU201" s="7"/>
      <c r="AV201" s="7"/>
      <c r="AW201" s="7"/>
      <c r="AX201" s="7"/>
      <c r="AY201" s="7"/>
      <c r="AZ201" s="7"/>
      <c r="BA201" s="7"/>
      <c r="BB201" s="7"/>
      <c r="BC201" s="7"/>
      <c r="BD201" s="7"/>
      <c r="BE201" s="7"/>
      <c r="BF201" s="7"/>
      <c r="BG201" s="7"/>
      <c r="BH201" s="7"/>
      <c r="BI201" s="7"/>
      <c r="BJ201" s="7"/>
      <c r="BK201" s="7"/>
      <c r="BL201" s="7"/>
      <c r="BM201" s="7"/>
      <c r="BN201" s="7"/>
    </row>
    <row r="202" spans="1:66" s="30" customFormat="1">
      <c r="A202" s="91"/>
      <c r="B202" s="111"/>
      <c r="C202" s="64"/>
      <c r="D202" s="64"/>
      <c r="E202" s="82"/>
      <c r="F202" s="19" t="s">
        <v>72</v>
      </c>
      <c r="G202" s="41">
        <f>H202+I202+J202+K202+L202+N202+M202</f>
        <v>2346938.7799999998</v>
      </c>
      <c r="H202" s="41">
        <v>0</v>
      </c>
      <c r="I202" s="41">
        <v>0</v>
      </c>
      <c r="J202" s="41">
        <v>0</v>
      </c>
      <c r="K202" s="41">
        <v>0</v>
      </c>
      <c r="L202" s="41">
        <v>2346938.7799999998</v>
      </c>
      <c r="M202" s="41">
        <v>0</v>
      </c>
      <c r="N202" s="41">
        <v>0</v>
      </c>
      <c r="O202" s="70"/>
      <c r="P202" s="94"/>
      <c r="Q202" s="70"/>
      <c r="R202" s="70"/>
      <c r="S202" s="70"/>
      <c r="T202" s="70"/>
      <c r="U202" s="70"/>
      <c r="V202" s="70"/>
      <c r="W202" s="70"/>
      <c r="X202" s="70"/>
      <c r="Y202" s="7"/>
      <c r="Z202" s="7"/>
      <c r="AA202" s="7"/>
      <c r="AB202" s="7"/>
      <c r="AC202" s="7"/>
      <c r="AD202" s="7"/>
      <c r="AE202" s="7"/>
      <c r="AF202" s="7"/>
      <c r="AG202" s="7"/>
      <c r="AH202" s="7"/>
      <c r="AI202" s="7"/>
      <c r="AJ202" s="7"/>
      <c r="AK202" s="7"/>
      <c r="AL202" s="7"/>
      <c r="AM202" s="7"/>
      <c r="AN202" s="7"/>
      <c r="AO202" s="7"/>
      <c r="AP202" s="7"/>
      <c r="AQ202" s="7"/>
      <c r="AR202" s="7"/>
      <c r="AS202" s="7"/>
      <c r="AT202" s="7"/>
      <c r="AU202" s="7"/>
      <c r="AV202" s="7"/>
      <c r="AW202" s="7"/>
      <c r="AX202" s="7"/>
      <c r="AY202" s="7"/>
      <c r="AZ202" s="7"/>
      <c r="BA202" s="7"/>
      <c r="BB202" s="7"/>
      <c r="BC202" s="7"/>
      <c r="BD202" s="7"/>
      <c r="BE202" s="7"/>
      <c r="BF202" s="7"/>
      <c r="BG202" s="7"/>
      <c r="BH202" s="7"/>
      <c r="BI202" s="7"/>
      <c r="BJ202" s="7"/>
      <c r="BK202" s="7"/>
      <c r="BL202" s="7"/>
      <c r="BM202" s="7"/>
      <c r="BN202" s="7"/>
    </row>
    <row r="203" spans="1:66" s="30" customFormat="1">
      <c r="A203" s="91"/>
      <c r="B203" s="111"/>
      <c r="C203" s="64"/>
      <c r="D203" s="64"/>
      <c r="E203" s="82"/>
      <c r="F203" s="19" t="s">
        <v>32</v>
      </c>
      <c r="G203" s="41">
        <f>H203+I203+J203+K203+L203+N203+M203</f>
        <v>0</v>
      </c>
      <c r="H203" s="41">
        <v>0</v>
      </c>
      <c r="I203" s="41">
        <v>0</v>
      </c>
      <c r="J203" s="41">
        <v>0</v>
      </c>
      <c r="K203" s="41">
        <v>0</v>
      </c>
      <c r="L203" s="41">
        <v>0</v>
      </c>
      <c r="M203" s="41">
        <v>0</v>
      </c>
      <c r="N203" s="41">
        <v>0</v>
      </c>
      <c r="O203" s="70"/>
      <c r="P203" s="94"/>
      <c r="Q203" s="70"/>
      <c r="R203" s="70"/>
      <c r="S203" s="70"/>
      <c r="T203" s="70"/>
      <c r="U203" s="70"/>
      <c r="V203" s="70"/>
      <c r="W203" s="70"/>
      <c r="X203" s="70"/>
      <c r="Y203" s="7"/>
      <c r="Z203" s="7"/>
      <c r="AA203" s="7"/>
      <c r="AB203" s="7"/>
      <c r="AC203" s="7"/>
      <c r="AD203" s="7"/>
      <c r="AE203" s="7"/>
      <c r="AF203" s="7"/>
      <c r="AG203" s="7"/>
      <c r="AH203" s="7"/>
      <c r="AI203" s="7"/>
      <c r="AJ203" s="7"/>
      <c r="AK203" s="7"/>
      <c r="AL203" s="7"/>
      <c r="AM203" s="7"/>
      <c r="AN203" s="7"/>
      <c r="AO203" s="7"/>
      <c r="AP203" s="7"/>
      <c r="AQ203" s="7"/>
      <c r="AR203" s="7"/>
      <c r="AS203" s="7"/>
      <c r="AT203" s="7"/>
      <c r="AU203" s="7"/>
      <c r="AV203" s="7"/>
      <c r="AW203" s="7"/>
      <c r="AX203" s="7"/>
      <c r="AY203" s="7"/>
      <c r="AZ203" s="7"/>
      <c r="BA203" s="7"/>
      <c r="BB203" s="7"/>
      <c r="BC203" s="7"/>
      <c r="BD203" s="7"/>
      <c r="BE203" s="7"/>
      <c r="BF203" s="7"/>
      <c r="BG203" s="7"/>
      <c r="BH203" s="7"/>
      <c r="BI203" s="7"/>
      <c r="BJ203" s="7"/>
      <c r="BK203" s="7"/>
      <c r="BL203" s="7"/>
      <c r="BM203" s="7"/>
      <c r="BN203" s="7"/>
    </row>
    <row r="204" spans="1:66" s="30" customFormat="1" ht="47.25" customHeight="1">
      <c r="A204" s="92"/>
      <c r="B204" s="112"/>
      <c r="C204" s="65"/>
      <c r="D204" s="65"/>
      <c r="E204" s="83"/>
      <c r="F204" s="35" t="s">
        <v>33</v>
      </c>
      <c r="G204" s="41">
        <f>H204+I204+J204+K204+L204+N204+M204</f>
        <v>0</v>
      </c>
      <c r="H204" s="41">
        <v>0</v>
      </c>
      <c r="I204" s="41">
        <v>0</v>
      </c>
      <c r="J204" s="41">
        <v>0</v>
      </c>
      <c r="K204" s="41">
        <v>0</v>
      </c>
      <c r="L204" s="41">
        <v>0</v>
      </c>
      <c r="M204" s="41">
        <v>0</v>
      </c>
      <c r="N204" s="41">
        <v>0</v>
      </c>
      <c r="O204" s="71"/>
      <c r="P204" s="95"/>
      <c r="Q204" s="71"/>
      <c r="R204" s="71"/>
      <c r="S204" s="71"/>
      <c r="T204" s="71"/>
      <c r="U204" s="71"/>
      <c r="V204" s="71"/>
      <c r="W204" s="71"/>
      <c r="X204" s="71"/>
      <c r="Y204" s="7"/>
      <c r="Z204" s="7"/>
      <c r="AA204" s="7"/>
      <c r="AB204" s="7"/>
      <c r="AC204" s="7"/>
      <c r="AD204" s="7"/>
      <c r="AE204" s="7"/>
      <c r="AF204" s="7"/>
      <c r="AG204" s="7"/>
      <c r="AH204" s="7"/>
      <c r="AI204" s="7"/>
      <c r="AJ204" s="7"/>
      <c r="AK204" s="7"/>
      <c r="AL204" s="7"/>
      <c r="AM204" s="7"/>
      <c r="AN204" s="7"/>
      <c r="AO204" s="7"/>
      <c r="AP204" s="7"/>
      <c r="AQ204" s="7"/>
      <c r="AR204" s="7"/>
      <c r="AS204" s="7"/>
      <c r="AT204" s="7"/>
      <c r="AU204" s="7"/>
      <c r="AV204" s="7"/>
      <c r="AW204" s="7"/>
      <c r="AX204" s="7"/>
      <c r="AY204" s="7"/>
      <c r="AZ204" s="7"/>
      <c r="BA204" s="7"/>
      <c r="BB204" s="7"/>
      <c r="BC204" s="7"/>
      <c r="BD204" s="7"/>
      <c r="BE204" s="7"/>
      <c r="BF204" s="7"/>
      <c r="BG204" s="7"/>
      <c r="BH204" s="7"/>
      <c r="BI204" s="7"/>
      <c r="BJ204" s="7"/>
      <c r="BK204" s="7"/>
      <c r="BL204" s="7"/>
      <c r="BM204" s="7"/>
      <c r="BN204" s="7"/>
    </row>
    <row r="205" spans="1:66" s="30" customFormat="1" ht="21" customHeight="1">
      <c r="A205" s="58" t="s">
        <v>167</v>
      </c>
      <c r="B205" s="61" t="s">
        <v>168</v>
      </c>
      <c r="C205" s="64" t="s">
        <v>26</v>
      </c>
      <c r="D205" s="64" t="s">
        <v>166</v>
      </c>
      <c r="E205" s="66" t="s">
        <v>95</v>
      </c>
      <c r="F205" s="19" t="s">
        <v>21</v>
      </c>
      <c r="G205" s="31">
        <f t="shared" ref="G205:L205" si="78">G206+G207+G208+G209</f>
        <v>2402117.35</v>
      </c>
      <c r="H205" s="31">
        <f t="shared" si="78"/>
        <v>0</v>
      </c>
      <c r="I205" s="31">
        <f t="shared" si="78"/>
        <v>0</v>
      </c>
      <c r="J205" s="31">
        <f t="shared" si="78"/>
        <v>0</v>
      </c>
      <c r="K205" s="31">
        <f t="shared" si="78"/>
        <v>0</v>
      </c>
      <c r="L205" s="31">
        <f t="shared" si="78"/>
        <v>2402117.35</v>
      </c>
      <c r="M205" s="31">
        <f>M206+M207+M208+M209</f>
        <v>0</v>
      </c>
      <c r="N205" s="31">
        <f>N206+N207+N208+N209</f>
        <v>0</v>
      </c>
      <c r="O205" s="69" t="s">
        <v>146</v>
      </c>
      <c r="P205" s="55" t="s">
        <v>11</v>
      </c>
      <c r="Q205" s="55">
        <v>10</v>
      </c>
      <c r="R205" s="55">
        <v>0</v>
      </c>
      <c r="S205" s="55">
        <v>0</v>
      </c>
      <c r="T205" s="55">
        <v>0</v>
      </c>
      <c r="U205" s="55">
        <v>0</v>
      </c>
      <c r="V205" s="55">
        <v>10</v>
      </c>
      <c r="W205" s="55">
        <v>0</v>
      </c>
      <c r="X205" s="55">
        <v>0</v>
      </c>
      <c r="Y205" s="7"/>
      <c r="Z205" s="7"/>
      <c r="AA205" s="7"/>
      <c r="AB205" s="7"/>
      <c r="AC205" s="7"/>
      <c r="AD205" s="7"/>
      <c r="AE205" s="7"/>
      <c r="AF205" s="7"/>
      <c r="AG205" s="7"/>
      <c r="AH205" s="7"/>
      <c r="AI205" s="7"/>
      <c r="AJ205" s="7"/>
      <c r="AK205" s="7"/>
      <c r="AL205" s="7"/>
      <c r="AM205" s="7"/>
      <c r="AN205" s="7"/>
      <c r="AO205" s="7"/>
      <c r="AP205" s="7"/>
      <c r="AQ205" s="7"/>
      <c r="AR205" s="7"/>
      <c r="AS205" s="7"/>
      <c r="AT205" s="7"/>
      <c r="AU205" s="7"/>
      <c r="AV205" s="7"/>
      <c r="AW205" s="7"/>
      <c r="AX205" s="7"/>
      <c r="AY205" s="7"/>
      <c r="AZ205" s="7"/>
      <c r="BA205" s="7"/>
      <c r="BB205" s="7"/>
      <c r="BC205" s="7"/>
      <c r="BD205" s="7"/>
      <c r="BE205" s="7"/>
      <c r="BF205" s="7"/>
      <c r="BG205" s="7"/>
      <c r="BH205" s="7"/>
      <c r="BI205" s="7"/>
      <c r="BJ205" s="7"/>
      <c r="BK205" s="7"/>
      <c r="BL205" s="7"/>
      <c r="BM205" s="7"/>
      <c r="BN205" s="7"/>
    </row>
    <row r="206" spans="1:66" s="30" customFormat="1">
      <c r="A206" s="59"/>
      <c r="B206" s="62"/>
      <c r="C206" s="64"/>
      <c r="D206" s="64"/>
      <c r="E206" s="67"/>
      <c r="F206" s="19" t="s">
        <v>31</v>
      </c>
      <c r="G206" s="31">
        <f>H206+I206+J206+K206+L206+N206+M206</f>
        <v>48042.35</v>
      </c>
      <c r="H206" s="31">
        <v>0</v>
      </c>
      <c r="I206" s="31">
        <v>0</v>
      </c>
      <c r="J206" s="31">
        <v>0</v>
      </c>
      <c r="K206" s="31">
        <v>0</v>
      </c>
      <c r="L206" s="31">
        <v>48042.35</v>
      </c>
      <c r="M206" s="31">
        <v>0</v>
      </c>
      <c r="N206" s="31">
        <v>0</v>
      </c>
      <c r="O206" s="70"/>
      <c r="P206" s="56"/>
      <c r="Q206" s="56"/>
      <c r="R206" s="56"/>
      <c r="S206" s="56"/>
      <c r="T206" s="56"/>
      <c r="U206" s="56"/>
      <c r="V206" s="56"/>
      <c r="W206" s="56"/>
      <c r="X206" s="56"/>
      <c r="Y206" s="7"/>
      <c r="Z206" s="7"/>
      <c r="AA206" s="7"/>
      <c r="AB206" s="7"/>
      <c r="AC206" s="7"/>
      <c r="AD206" s="7"/>
      <c r="AE206" s="7"/>
      <c r="AF206" s="7"/>
      <c r="AG206" s="7"/>
      <c r="AH206" s="7"/>
      <c r="AI206" s="7"/>
      <c r="AJ206" s="7"/>
      <c r="AK206" s="7"/>
      <c r="AL206" s="7"/>
      <c r="AM206" s="7"/>
      <c r="AN206" s="7"/>
      <c r="AO206" s="7"/>
      <c r="AP206" s="7"/>
      <c r="AQ206" s="7"/>
      <c r="AR206" s="7"/>
      <c r="AS206" s="7"/>
      <c r="AT206" s="7"/>
      <c r="AU206" s="7"/>
      <c r="AV206" s="7"/>
      <c r="AW206" s="7"/>
      <c r="AX206" s="7"/>
      <c r="AY206" s="7"/>
      <c r="AZ206" s="7"/>
      <c r="BA206" s="7"/>
      <c r="BB206" s="7"/>
      <c r="BC206" s="7"/>
      <c r="BD206" s="7"/>
      <c r="BE206" s="7"/>
      <c r="BF206" s="7"/>
      <c r="BG206" s="7"/>
      <c r="BH206" s="7"/>
      <c r="BI206" s="7"/>
      <c r="BJ206" s="7"/>
      <c r="BK206" s="7"/>
      <c r="BL206" s="7"/>
      <c r="BM206" s="7"/>
      <c r="BN206" s="7"/>
    </row>
    <row r="207" spans="1:66" s="30" customFormat="1" ht="15" customHeight="1">
      <c r="A207" s="59"/>
      <c r="B207" s="62"/>
      <c r="C207" s="64"/>
      <c r="D207" s="64"/>
      <c r="E207" s="67"/>
      <c r="F207" s="19" t="s">
        <v>72</v>
      </c>
      <c r="G207" s="31">
        <f>H207+I207+J207+K207+L207+N207+M207</f>
        <v>2354075</v>
      </c>
      <c r="H207" s="31">
        <v>0</v>
      </c>
      <c r="I207" s="31">
        <v>0</v>
      </c>
      <c r="J207" s="31">
        <v>0</v>
      </c>
      <c r="K207" s="31">
        <v>0</v>
      </c>
      <c r="L207" s="31">
        <v>2354075</v>
      </c>
      <c r="M207" s="31">
        <v>0</v>
      </c>
      <c r="N207" s="31">
        <v>0</v>
      </c>
      <c r="O207" s="70"/>
      <c r="P207" s="56"/>
      <c r="Q207" s="56"/>
      <c r="R207" s="56"/>
      <c r="S207" s="56"/>
      <c r="T207" s="56"/>
      <c r="U207" s="56"/>
      <c r="V207" s="56"/>
      <c r="W207" s="56"/>
      <c r="X207" s="56"/>
      <c r="Y207" s="7"/>
      <c r="Z207" s="7"/>
      <c r="AA207" s="7"/>
      <c r="AB207" s="7"/>
      <c r="AC207" s="7"/>
      <c r="AD207" s="7"/>
      <c r="AE207" s="7"/>
      <c r="AF207" s="7"/>
      <c r="AG207" s="7"/>
      <c r="AH207" s="7"/>
      <c r="AI207" s="7"/>
      <c r="AJ207" s="7"/>
      <c r="AK207" s="7"/>
      <c r="AL207" s="7"/>
      <c r="AM207" s="7"/>
      <c r="AN207" s="7"/>
      <c r="AO207" s="7"/>
      <c r="AP207" s="7"/>
      <c r="AQ207" s="7"/>
      <c r="AR207" s="7"/>
      <c r="AS207" s="7"/>
      <c r="AT207" s="7"/>
      <c r="AU207" s="7"/>
      <c r="AV207" s="7"/>
      <c r="AW207" s="7"/>
      <c r="AX207" s="7"/>
      <c r="AY207" s="7"/>
      <c r="AZ207" s="7"/>
      <c r="BA207" s="7"/>
      <c r="BB207" s="7"/>
      <c r="BC207" s="7"/>
      <c r="BD207" s="7"/>
      <c r="BE207" s="7"/>
      <c r="BF207" s="7"/>
      <c r="BG207" s="7"/>
      <c r="BH207" s="7"/>
      <c r="BI207" s="7"/>
      <c r="BJ207" s="7"/>
      <c r="BK207" s="7"/>
      <c r="BL207" s="7"/>
      <c r="BM207" s="7"/>
      <c r="BN207" s="7"/>
    </row>
    <row r="208" spans="1:66" s="30" customFormat="1">
      <c r="A208" s="59"/>
      <c r="B208" s="62"/>
      <c r="C208" s="64"/>
      <c r="D208" s="64"/>
      <c r="E208" s="67"/>
      <c r="F208" s="19" t="s">
        <v>32</v>
      </c>
      <c r="G208" s="31">
        <f>H208+I208+J208+K208+L208+N208+M208</f>
        <v>0</v>
      </c>
      <c r="H208" s="31">
        <v>0</v>
      </c>
      <c r="I208" s="31">
        <v>0</v>
      </c>
      <c r="J208" s="31">
        <v>0</v>
      </c>
      <c r="K208" s="31">
        <v>0</v>
      </c>
      <c r="L208" s="31">
        <v>0</v>
      </c>
      <c r="M208" s="31">
        <v>0</v>
      </c>
      <c r="N208" s="31">
        <v>0</v>
      </c>
      <c r="O208" s="70"/>
      <c r="P208" s="56"/>
      <c r="Q208" s="56"/>
      <c r="R208" s="56"/>
      <c r="S208" s="56"/>
      <c r="T208" s="56"/>
      <c r="U208" s="56"/>
      <c r="V208" s="56"/>
      <c r="W208" s="56"/>
      <c r="X208" s="56"/>
      <c r="Y208" s="7"/>
      <c r="Z208" s="7"/>
      <c r="AA208" s="7"/>
      <c r="AB208" s="7"/>
      <c r="AC208" s="7"/>
      <c r="AD208" s="7"/>
      <c r="AE208" s="7"/>
      <c r="AF208" s="7"/>
      <c r="AG208" s="7"/>
      <c r="AH208" s="7"/>
      <c r="AI208" s="7"/>
      <c r="AJ208" s="7"/>
      <c r="AK208" s="7"/>
      <c r="AL208" s="7"/>
      <c r="AM208" s="7"/>
      <c r="AN208" s="7"/>
      <c r="AO208" s="7"/>
      <c r="AP208" s="7"/>
      <c r="AQ208" s="7"/>
      <c r="AR208" s="7"/>
      <c r="AS208" s="7"/>
      <c r="AT208" s="7"/>
      <c r="AU208" s="7"/>
      <c r="AV208" s="7"/>
      <c r="AW208" s="7"/>
      <c r="AX208" s="7"/>
      <c r="AY208" s="7"/>
      <c r="AZ208" s="7"/>
      <c r="BA208" s="7"/>
      <c r="BB208" s="7"/>
      <c r="BC208" s="7"/>
      <c r="BD208" s="7"/>
      <c r="BE208" s="7"/>
      <c r="BF208" s="7"/>
      <c r="BG208" s="7"/>
      <c r="BH208" s="7"/>
      <c r="BI208" s="7"/>
      <c r="BJ208" s="7"/>
      <c r="BK208" s="7"/>
      <c r="BL208" s="7"/>
      <c r="BM208" s="7"/>
      <c r="BN208" s="7"/>
    </row>
    <row r="209" spans="1:66" s="30" customFormat="1">
      <c r="A209" s="60"/>
      <c r="B209" s="63"/>
      <c r="C209" s="65"/>
      <c r="D209" s="65"/>
      <c r="E209" s="68"/>
      <c r="F209" s="35" t="s">
        <v>33</v>
      </c>
      <c r="G209" s="31">
        <f>H209+I209+J209+K209+L209+N209+M209</f>
        <v>0</v>
      </c>
      <c r="H209" s="31">
        <v>0</v>
      </c>
      <c r="I209" s="31">
        <v>0</v>
      </c>
      <c r="J209" s="31">
        <v>0</v>
      </c>
      <c r="K209" s="31">
        <v>0</v>
      </c>
      <c r="L209" s="31">
        <v>0</v>
      </c>
      <c r="M209" s="31">
        <v>0</v>
      </c>
      <c r="N209" s="31">
        <v>0</v>
      </c>
      <c r="O209" s="71"/>
      <c r="P209" s="57"/>
      <c r="Q209" s="57"/>
      <c r="R209" s="57"/>
      <c r="S209" s="57"/>
      <c r="T209" s="57"/>
      <c r="U209" s="57"/>
      <c r="V209" s="57"/>
      <c r="W209" s="57"/>
      <c r="X209" s="57"/>
      <c r="Y209" s="7"/>
      <c r="Z209" s="7"/>
      <c r="AA209" s="7"/>
      <c r="AB209" s="7"/>
      <c r="AC209" s="7"/>
      <c r="AD209" s="7"/>
      <c r="AE209" s="7"/>
      <c r="AF209" s="7"/>
      <c r="AG209" s="7"/>
      <c r="AH209" s="7"/>
      <c r="AI209" s="7"/>
      <c r="AJ209" s="7"/>
      <c r="AK209" s="7"/>
      <c r="AL209" s="7"/>
      <c r="AM209" s="7"/>
      <c r="AN209" s="7"/>
      <c r="AO209" s="7"/>
      <c r="AP209" s="7"/>
      <c r="AQ209" s="7"/>
      <c r="AR209" s="7"/>
      <c r="AS209" s="7"/>
      <c r="AT209" s="7"/>
      <c r="AU209" s="7"/>
      <c r="AV209" s="7"/>
      <c r="AW209" s="7"/>
      <c r="AX209" s="7"/>
      <c r="AY209" s="7"/>
      <c r="AZ209" s="7"/>
      <c r="BA209" s="7"/>
      <c r="BB209" s="7"/>
      <c r="BC209" s="7"/>
      <c r="BD209" s="7"/>
      <c r="BE209" s="7"/>
      <c r="BF209" s="7"/>
      <c r="BG209" s="7"/>
      <c r="BH209" s="7"/>
      <c r="BI209" s="7"/>
      <c r="BJ209" s="7"/>
      <c r="BK209" s="7"/>
      <c r="BL209" s="7"/>
      <c r="BM209" s="7"/>
      <c r="BN209" s="7"/>
    </row>
    <row r="210" spans="1:66" s="30" customFormat="1" ht="21" customHeight="1">
      <c r="A210" s="58" t="s">
        <v>172</v>
      </c>
      <c r="B210" s="61" t="s">
        <v>173</v>
      </c>
      <c r="C210" s="64" t="s">
        <v>26</v>
      </c>
      <c r="D210" s="64" t="s">
        <v>166</v>
      </c>
      <c r="E210" s="66" t="s">
        <v>94</v>
      </c>
      <c r="F210" s="19" t="s">
        <v>21</v>
      </c>
      <c r="G210" s="31">
        <f t="shared" ref="G210:L210" si="79">G211+G212+G213+G214</f>
        <v>801000</v>
      </c>
      <c r="H210" s="31">
        <f t="shared" si="79"/>
        <v>0</v>
      </c>
      <c r="I210" s="31">
        <f t="shared" si="79"/>
        <v>0</v>
      </c>
      <c r="J210" s="31">
        <f t="shared" si="79"/>
        <v>0</v>
      </c>
      <c r="K210" s="31">
        <f t="shared" si="79"/>
        <v>0</v>
      </c>
      <c r="L210" s="31">
        <f t="shared" si="79"/>
        <v>0</v>
      </c>
      <c r="M210" s="31">
        <f>M211+M212+M213+M214</f>
        <v>801000</v>
      </c>
      <c r="N210" s="31">
        <f>N211+N212+N213+N214</f>
        <v>0</v>
      </c>
      <c r="O210" s="69" t="s">
        <v>174</v>
      </c>
      <c r="P210" s="55" t="s">
        <v>11</v>
      </c>
      <c r="Q210" s="55">
        <v>1</v>
      </c>
      <c r="R210" s="55">
        <v>0</v>
      </c>
      <c r="S210" s="55">
        <v>0</v>
      </c>
      <c r="T210" s="55">
        <v>0</v>
      </c>
      <c r="U210" s="55">
        <v>0</v>
      </c>
      <c r="V210" s="55">
        <v>0</v>
      </c>
      <c r="W210" s="55">
        <v>1</v>
      </c>
      <c r="X210" s="55">
        <v>0</v>
      </c>
      <c r="Y210" s="7"/>
      <c r="Z210" s="7"/>
      <c r="AA210" s="7"/>
      <c r="AB210" s="7"/>
      <c r="AC210" s="7"/>
      <c r="AD210" s="7"/>
      <c r="AE210" s="7"/>
      <c r="AF210" s="7"/>
      <c r="AG210" s="7"/>
      <c r="AH210" s="7"/>
      <c r="AI210" s="7"/>
      <c r="AJ210" s="7"/>
      <c r="AK210" s="7"/>
      <c r="AL210" s="7"/>
      <c r="AM210" s="7"/>
      <c r="AN210" s="7"/>
      <c r="AO210" s="7"/>
      <c r="AP210" s="7"/>
      <c r="AQ210" s="7"/>
      <c r="AR210" s="7"/>
      <c r="AS210" s="7"/>
      <c r="AT210" s="7"/>
      <c r="AU210" s="7"/>
      <c r="AV210" s="7"/>
      <c r="AW210" s="7"/>
      <c r="AX210" s="7"/>
      <c r="AY210" s="7"/>
      <c r="AZ210" s="7"/>
      <c r="BA210" s="7"/>
      <c r="BB210" s="7"/>
      <c r="BC210" s="7"/>
      <c r="BD210" s="7"/>
      <c r="BE210" s="7"/>
      <c r="BF210" s="7"/>
      <c r="BG210" s="7"/>
      <c r="BH210" s="7"/>
      <c r="BI210" s="7"/>
      <c r="BJ210" s="7"/>
      <c r="BK210" s="7"/>
      <c r="BL210" s="7"/>
      <c r="BM210" s="7"/>
      <c r="BN210" s="7"/>
    </row>
    <row r="211" spans="1:66" s="30" customFormat="1">
      <c r="A211" s="59"/>
      <c r="B211" s="62"/>
      <c r="C211" s="64"/>
      <c r="D211" s="64"/>
      <c r="E211" s="67"/>
      <c r="F211" s="19" t="s">
        <v>31</v>
      </c>
      <c r="G211" s="31">
        <f>H211+I211+J211+K211+L211+N211+M211</f>
        <v>801000</v>
      </c>
      <c r="H211" s="31">
        <v>0</v>
      </c>
      <c r="I211" s="31">
        <v>0</v>
      </c>
      <c r="J211" s="31">
        <v>0</v>
      </c>
      <c r="K211" s="31">
        <v>0</v>
      </c>
      <c r="L211" s="31">
        <v>0</v>
      </c>
      <c r="M211" s="31">
        <v>801000</v>
      </c>
      <c r="N211" s="31">
        <v>0</v>
      </c>
      <c r="O211" s="70"/>
      <c r="P211" s="56"/>
      <c r="Q211" s="56"/>
      <c r="R211" s="56"/>
      <c r="S211" s="56"/>
      <c r="T211" s="56"/>
      <c r="U211" s="56"/>
      <c r="V211" s="56"/>
      <c r="W211" s="56"/>
      <c r="X211" s="56"/>
      <c r="Y211" s="7"/>
      <c r="Z211" s="7"/>
      <c r="AA211" s="7"/>
      <c r="AB211" s="7"/>
      <c r="AC211" s="7"/>
      <c r="AD211" s="7"/>
      <c r="AE211" s="7"/>
      <c r="AF211" s="7"/>
      <c r="AG211" s="7"/>
      <c r="AH211" s="7"/>
      <c r="AI211" s="7"/>
      <c r="AJ211" s="7"/>
      <c r="AK211" s="7"/>
      <c r="AL211" s="7"/>
      <c r="AM211" s="7"/>
      <c r="AN211" s="7"/>
      <c r="AO211" s="7"/>
      <c r="AP211" s="7"/>
      <c r="AQ211" s="7"/>
      <c r="AR211" s="7"/>
      <c r="AS211" s="7"/>
      <c r="AT211" s="7"/>
      <c r="AU211" s="7"/>
      <c r="AV211" s="7"/>
      <c r="AW211" s="7"/>
      <c r="AX211" s="7"/>
      <c r="AY211" s="7"/>
      <c r="AZ211" s="7"/>
      <c r="BA211" s="7"/>
      <c r="BB211" s="7"/>
      <c r="BC211" s="7"/>
      <c r="BD211" s="7"/>
      <c r="BE211" s="7"/>
      <c r="BF211" s="7"/>
      <c r="BG211" s="7"/>
      <c r="BH211" s="7"/>
      <c r="BI211" s="7"/>
      <c r="BJ211" s="7"/>
      <c r="BK211" s="7"/>
      <c r="BL211" s="7"/>
      <c r="BM211" s="7"/>
      <c r="BN211" s="7"/>
    </row>
    <row r="212" spans="1:66" s="30" customFormat="1" ht="15" customHeight="1">
      <c r="A212" s="59"/>
      <c r="B212" s="62"/>
      <c r="C212" s="64"/>
      <c r="D212" s="64"/>
      <c r="E212" s="67"/>
      <c r="F212" s="19" t="s">
        <v>72</v>
      </c>
      <c r="G212" s="31">
        <f>H212+I212+J212+K212+L212+N212+M212</f>
        <v>0</v>
      </c>
      <c r="H212" s="31">
        <v>0</v>
      </c>
      <c r="I212" s="31">
        <v>0</v>
      </c>
      <c r="J212" s="31">
        <v>0</v>
      </c>
      <c r="K212" s="31">
        <v>0</v>
      </c>
      <c r="L212" s="31">
        <v>0</v>
      </c>
      <c r="M212" s="31">
        <v>0</v>
      </c>
      <c r="N212" s="31">
        <v>0</v>
      </c>
      <c r="O212" s="70"/>
      <c r="P212" s="56"/>
      <c r="Q212" s="56"/>
      <c r="R212" s="56"/>
      <c r="S212" s="56"/>
      <c r="T212" s="56"/>
      <c r="U212" s="56"/>
      <c r="V212" s="56"/>
      <c r="W212" s="56"/>
      <c r="X212" s="56"/>
      <c r="Y212" s="7"/>
      <c r="Z212" s="7"/>
      <c r="AA212" s="7"/>
      <c r="AB212" s="7"/>
      <c r="AC212" s="7"/>
      <c r="AD212" s="7"/>
      <c r="AE212" s="7"/>
      <c r="AF212" s="7"/>
      <c r="AG212" s="7"/>
      <c r="AH212" s="7"/>
      <c r="AI212" s="7"/>
      <c r="AJ212" s="7"/>
      <c r="AK212" s="7"/>
      <c r="AL212" s="7"/>
      <c r="AM212" s="7"/>
      <c r="AN212" s="7"/>
      <c r="AO212" s="7"/>
      <c r="AP212" s="7"/>
      <c r="AQ212" s="7"/>
      <c r="AR212" s="7"/>
      <c r="AS212" s="7"/>
      <c r="AT212" s="7"/>
      <c r="AU212" s="7"/>
      <c r="AV212" s="7"/>
      <c r="AW212" s="7"/>
      <c r="AX212" s="7"/>
      <c r="AY212" s="7"/>
      <c r="AZ212" s="7"/>
      <c r="BA212" s="7"/>
      <c r="BB212" s="7"/>
      <c r="BC212" s="7"/>
      <c r="BD212" s="7"/>
      <c r="BE212" s="7"/>
      <c r="BF212" s="7"/>
      <c r="BG212" s="7"/>
      <c r="BH212" s="7"/>
      <c r="BI212" s="7"/>
      <c r="BJ212" s="7"/>
      <c r="BK212" s="7"/>
      <c r="BL212" s="7"/>
      <c r="BM212" s="7"/>
      <c r="BN212" s="7"/>
    </row>
    <row r="213" spans="1:66" s="30" customFormat="1">
      <c r="A213" s="59"/>
      <c r="B213" s="62"/>
      <c r="C213" s="64"/>
      <c r="D213" s="64"/>
      <c r="E213" s="67"/>
      <c r="F213" s="19" t="s">
        <v>32</v>
      </c>
      <c r="G213" s="31">
        <f>H213+I213+J213+K213+L213+N213+M213</f>
        <v>0</v>
      </c>
      <c r="H213" s="31">
        <v>0</v>
      </c>
      <c r="I213" s="31">
        <v>0</v>
      </c>
      <c r="J213" s="31">
        <v>0</v>
      </c>
      <c r="K213" s="31">
        <v>0</v>
      </c>
      <c r="L213" s="31">
        <v>0</v>
      </c>
      <c r="M213" s="31">
        <v>0</v>
      </c>
      <c r="N213" s="31">
        <v>0</v>
      </c>
      <c r="O213" s="70"/>
      <c r="P213" s="56"/>
      <c r="Q213" s="56"/>
      <c r="R213" s="56"/>
      <c r="S213" s="56"/>
      <c r="T213" s="56"/>
      <c r="U213" s="56"/>
      <c r="V213" s="56"/>
      <c r="W213" s="56"/>
      <c r="X213" s="56"/>
      <c r="Y213" s="7"/>
      <c r="Z213" s="7"/>
      <c r="AA213" s="7"/>
      <c r="AB213" s="7"/>
      <c r="AC213" s="7"/>
      <c r="AD213" s="7"/>
      <c r="AE213" s="7"/>
      <c r="AF213" s="7"/>
      <c r="AG213" s="7"/>
      <c r="AH213" s="7"/>
      <c r="AI213" s="7"/>
      <c r="AJ213" s="7"/>
      <c r="AK213" s="7"/>
      <c r="AL213" s="7"/>
      <c r="AM213" s="7"/>
      <c r="AN213" s="7"/>
      <c r="AO213" s="7"/>
      <c r="AP213" s="7"/>
      <c r="AQ213" s="7"/>
      <c r="AR213" s="7"/>
      <c r="AS213" s="7"/>
      <c r="AT213" s="7"/>
      <c r="AU213" s="7"/>
      <c r="AV213" s="7"/>
      <c r="AW213" s="7"/>
      <c r="AX213" s="7"/>
      <c r="AY213" s="7"/>
      <c r="AZ213" s="7"/>
      <c r="BA213" s="7"/>
      <c r="BB213" s="7"/>
      <c r="BC213" s="7"/>
      <c r="BD213" s="7"/>
      <c r="BE213" s="7"/>
      <c r="BF213" s="7"/>
      <c r="BG213" s="7"/>
      <c r="BH213" s="7"/>
      <c r="BI213" s="7"/>
      <c r="BJ213" s="7"/>
      <c r="BK213" s="7"/>
      <c r="BL213" s="7"/>
      <c r="BM213" s="7"/>
      <c r="BN213" s="7"/>
    </row>
    <row r="214" spans="1:66" s="30" customFormat="1">
      <c r="A214" s="60"/>
      <c r="B214" s="63"/>
      <c r="C214" s="65"/>
      <c r="D214" s="65"/>
      <c r="E214" s="68"/>
      <c r="F214" s="35" t="s">
        <v>33</v>
      </c>
      <c r="G214" s="31">
        <f>H214+I214+J214+K214+L214+N214+M214</f>
        <v>0</v>
      </c>
      <c r="H214" s="31">
        <v>0</v>
      </c>
      <c r="I214" s="31">
        <v>0</v>
      </c>
      <c r="J214" s="31">
        <v>0</v>
      </c>
      <c r="K214" s="31">
        <v>0</v>
      </c>
      <c r="L214" s="31">
        <v>0</v>
      </c>
      <c r="M214" s="31">
        <v>0</v>
      </c>
      <c r="N214" s="31">
        <v>0</v>
      </c>
      <c r="O214" s="71"/>
      <c r="P214" s="57"/>
      <c r="Q214" s="57"/>
      <c r="R214" s="57"/>
      <c r="S214" s="57"/>
      <c r="T214" s="57"/>
      <c r="U214" s="57"/>
      <c r="V214" s="57"/>
      <c r="W214" s="57"/>
      <c r="X214" s="57"/>
      <c r="Y214" s="7"/>
      <c r="Z214" s="7"/>
      <c r="AA214" s="7"/>
      <c r="AB214" s="7"/>
      <c r="AC214" s="7"/>
      <c r="AD214" s="7"/>
      <c r="AE214" s="7"/>
      <c r="AF214" s="7"/>
      <c r="AG214" s="7"/>
      <c r="AH214" s="7"/>
      <c r="AI214" s="7"/>
      <c r="AJ214" s="7"/>
      <c r="AK214" s="7"/>
      <c r="AL214" s="7"/>
      <c r="AM214" s="7"/>
      <c r="AN214" s="7"/>
      <c r="AO214" s="7"/>
      <c r="AP214" s="7"/>
      <c r="AQ214" s="7"/>
      <c r="AR214" s="7"/>
      <c r="AS214" s="7"/>
      <c r="AT214" s="7"/>
      <c r="AU214" s="7"/>
      <c r="AV214" s="7"/>
      <c r="AW214" s="7"/>
      <c r="AX214" s="7"/>
      <c r="AY214" s="7"/>
      <c r="AZ214" s="7"/>
      <c r="BA214" s="7"/>
      <c r="BB214" s="7"/>
      <c r="BC214" s="7"/>
      <c r="BD214" s="7"/>
      <c r="BE214" s="7"/>
      <c r="BF214" s="7"/>
      <c r="BG214" s="7"/>
      <c r="BH214" s="7"/>
      <c r="BI214" s="7"/>
      <c r="BJ214" s="7"/>
      <c r="BK214" s="7"/>
      <c r="BL214" s="7"/>
      <c r="BM214" s="7"/>
      <c r="BN214" s="7"/>
    </row>
    <row r="215" spans="1:66" s="30" customFormat="1" ht="21">
      <c r="A215" s="72" t="s">
        <v>111</v>
      </c>
      <c r="B215" s="72"/>
      <c r="C215" s="64" t="s">
        <v>26</v>
      </c>
      <c r="D215" s="64" t="s">
        <v>166</v>
      </c>
      <c r="E215" s="145"/>
      <c r="F215" s="19" t="s">
        <v>21</v>
      </c>
      <c r="G215" s="43">
        <f>G216+G217+G218+G219</f>
        <v>477999229.30000001</v>
      </c>
      <c r="H215" s="43">
        <f t="shared" ref="H215:N215" si="80">H216+H217+H218+H219</f>
        <v>58075578.57</v>
      </c>
      <c r="I215" s="43">
        <f>I216+I217+I218+I219</f>
        <v>61780408.520000003</v>
      </c>
      <c r="J215" s="43">
        <f>J216+J217+J218+J219</f>
        <v>70790411.180000007</v>
      </c>
      <c r="K215" s="43">
        <f>K216+K217+K218+K219</f>
        <v>91479256.370000005</v>
      </c>
      <c r="L215" s="43">
        <f t="shared" si="80"/>
        <v>98984504.659999996</v>
      </c>
      <c r="M215" s="43">
        <f>M216+M217+M218+M219</f>
        <v>48094535</v>
      </c>
      <c r="N215" s="43">
        <f t="shared" si="80"/>
        <v>48794535</v>
      </c>
      <c r="O215" s="10" t="s">
        <v>14</v>
      </c>
      <c r="P215" s="10" t="s">
        <v>14</v>
      </c>
      <c r="Q215" s="14" t="s">
        <v>14</v>
      </c>
      <c r="R215" s="10" t="s">
        <v>14</v>
      </c>
      <c r="S215" s="10" t="s">
        <v>14</v>
      </c>
      <c r="T215" s="10" t="s">
        <v>14</v>
      </c>
      <c r="U215" s="10" t="s">
        <v>14</v>
      </c>
      <c r="V215" s="10" t="s">
        <v>14</v>
      </c>
      <c r="W215" s="10" t="s">
        <v>14</v>
      </c>
      <c r="X215" s="10" t="s">
        <v>14</v>
      </c>
      <c r="Y215" s="7"/>
      <c r="Z215" s="7"/>
      <c r="AA215" s="7"/>
      <c r="AB215" s="7"/>
      <c r="AC215" s="7"/>
      <c r="AD215" s="7"/>
      <c r="AE215" s="7"/>
      <c r="AF215" s="7"/>
      <c r="AG215" s="7"/>
      <c r="AH215" s="7"/>
      <c r="AI215" s="7"/>
      <c r="AJ215" s="7"/>
      <c r="AK215" s="7"/>
      <c r="AL215" s="7"/>
      <c r="AM215" s="7"/>
      <c r="AN215" s="7"/>
      <c r="AO215" s="7"/>
      <c r="AP215" s="7"/>
      <c r="AQ215" s="7"/>
      <c r="AR215" s="7"/>
      <c r="AS215" s="7"/>
      <c r="AT215" s="7"/>
      <c r="AU215" s="7"/>
      <c r="AV215" s="7"/>
      <c r="AW215" s="7"/>
      <c r="AX215" s="7"/>
      <c r="AY215" s="7"/>
      <c r="AZ215" s="7"/>
      <c r="BA215" s="7"/>
      <c r="BB215" s="7"/>
      <c r="BC215" s="7"/>
      <c r="BD215" s="7"/>
      <c r="BE215" s="7"/>
      <c r="BF215" s="7"/>
      <c r="BG215" s="7"/>
      <c r="BH215" s="7"/>
      <c r="BI215" s="7"/>
      <c r="BJ215" s="7"/>
      <c r="BK215" s="7"/>
      <c r="BL215" s="7"/>
      <c r="BM215" s="7"/>
      <c r="BN215" s="7"/>
    </row>
    <row r="216" spans="1:66" s="30" customFormat="1">
      <c r="A216" s="72"/>
      <c r="B216" s="72"/>
      <c r="C216" s="64"/>
      <c r="D216" s="64"/>
      <c r="E216" s="146"/>
      <c r="F216" s="19" t="s">
        <v>31</v>
      </c>
      <c r="G216" s="43">
        <f>H216+I216+J216+K216+L216+N216+M216</f>
        <v>299368983.62</v>
      </c>
      <c r="H216" s="43">
        <f>H136+H106+H86+H51+H16</f>
        <v>39529006.780000001</v>
      </c>
      <c r="I216" s="43">
        <f>I136+I106+I86+I51+I16+I171</f>
        <v>40926574.200000003</v>
      </c>
      <c r="J216" s="43">
        <f>J136+J106+J86+J51+J16+J171</f>
        <v>43302019.609999999</v>
      </c>
      <c r="K216" s="43">
        <f t="shared" ref="K216:N219" si="81">K136+K106+K86+K51+K16+K186+K171</f>
        <v>32151727.869999997</v>
      </c>
      <c r="L216" s="43">
        <f t="shared" si="81"/>
        <v>46570585.160000004</v>
      </c>
      <c r="M216" s="43">
        <f t="shared" si="81"/>
        <v>48094535</v>
      </c>
      <c r="N216" s="43">
        <f t="shared" si="81"/>
        <v>48794535</v>
      </c>
      <c r="O216" s="10" t="s">
        <v>14</v>
      </c>
      <c r="P216" s="10" t="s">
        <v>14</v>
      </c>
      <c r="Q216" s="14" t="s">
        <v>14</v>
      </c>
      <c r="R216" s="10" t="s">
        <v>14</v>
      </c>
      <c r="S216" s="10" t="s">
        <v>14</v>
      </c>
      <c r="T216" s="10" t="s">
        <v>14</v>
      </c>
      <c r="U216" s="10" t="s">
        <v>14</v>
      </c>
      <c r="V216" s="10" t="s">
        <v>14</v>
      </c>
      <c r="W216" s="10" t="s">
        <v>14</v>
      </c>
      <c r="X216" s="10" t="s">
        <v>14</v>
      </c>
      <c r="Y216" s="7"/>
      <c r="Z216" s="7"/>
      <c r="AA216" s="7"/>
      <c r="AB216" s="7"/>
      <c r="AC216" s="7"/>
      <c r="AD216" s="7"/>
      <c r="AE216" s="7"/>
      <c r="AF216" s="7"/>
      <c r="AG216" s="7"/>
      <c r="AH216" s="7"/>
      <c r="AI216" s="7"/>
      <c r="AJ216" s="7"/>
      <c r="AK216" s="7"/>
      <c r="AL216" s="7"/>
      <c r="AM216" s="7"/>
      <c r="AN216" s="7"/>
      <c r="AO216" s="7"/>
      <c r="AP216" s="7"/>
      <c r="AQ216" s="7"/>
      <c r="AR216" s="7"/>
      <c r="AS216" s="7"/>
      <c r="AT216" s="7"/>
      <c r="AU216" s="7"/>
      <c r="AV216" s="7"/>
      <c r="AW216" s="7"/>
      <c r="AX216" s="7"/>
      <c r="AY216" s="7"/>
      <c r="AZ216" s="7"/>
      <c r="BA216" s="7"/>
      <c r="BB216" s="7"/>
      <c r="BC216" s="7"/>
      <c r="BD216" s="7"/>
      <c r="BE216" s="7"/>
      <c r="BF216" s="7"/>
      <c r="BG216" s="7"/>
      <c r="BH216" s="7"/>
      <c r="BI216" s="7"/>
      <c r="BJ216" s="7"/>
      <c r="BK216" s="7"/>
      <c r="BL216" s="7"/>
      <c r="BM216" s="7"/>
      <c r="BN216" s="7"/>
    </row>
    <row r="217" spans="1:66" s="30" customFormat="1">
      <c r="A217" s="72"/>
      <c r="B217" s="72"/>
      <c r="C217" s="64"/>
      <c r="D217" s="64"/>
      <c r="E217" s="146"/>
      <c r="F217" s="19" t="s">
        <v>72</v>
      </c>
      <c r="G217" s="43">
        <f>H217+I217+J217+K217+L217+N217+M217</f>
        <v>178630245.68000001</v>
      </c>
      <c r="H217" s="41">
        <f>H137+H107+H87+H52+H17</f>
        <v>18546571.789999999</v>
      </c>
      <c r="I217" s="41">
        <f>I137+I107+I87+I52+I17+I172</f>
        <v>20853834.32</v>
      </c>
      <c r="J217" s="43">
        <f>J137+J107+J87+J52+J17+J172</f>
        <v>27488391.57</v>
      </c>
      <c r="K217" s="43">
        <f t="shared" si="81"/>
        <v>59327528.5</v>
      </c>
      <c r="L217" s="43">
        <f t="shared" si="81"/>
        <v>52413919.5</v>
      </c>
      <c r="M217" s="43">
        <f t="shared" si="81"/>
        <v>0</v>
      </c>
      <c r="N217" s="43">
        <f t="shared" si="81"/>
        <v>0</v>
      </c>
      <c r="O217" s="10" t="s">
        <v>14</v>
      </c>
      <c r="P217" s="10" t="s">
        <v>14</v>
      </c>
      <c r="Q217" s="14" t="s">
        <v>14</v>
      </c>
      <c r="R217" s="10" t="s">
        <v>14</v>
      </c>
      <c r="S217" s="10" t="s">
        <v>14</v>
      </c>
      <c r="T217" s="10" t="s">
        <v>14</v>
      </c>
      <c r="U217" s="10" t="s">
        <v>14</v>
      </c>
      <c r="V217" s="10" t="s">
        <v>14</v>
      </c>
      <c r="W217" s="10" t="s">
        <v>14</v>
      </c>
      <c r="X217" s="10" t="s">
        <v>14</v>
      </c>
      <c r="Y217" s="7"/>
      <c r="Z217" s="7"/>
      <c r="AA217" s="7"/>
      <c r="AB217" s="7"/>
      <c r="AC217" s="7"/>
      <c r="AD217" s="7"/>
      <c r="AE217" s="7"/>
      <c r="AF217" s="7"/>
      <c r="AG217" s="7"/>
      <c r="AH217" s="7"/>
      <c r="AI217" s="7"/>
      <c r="AJ217" s="7"/>
      <c r="AK217" s="7"/>
      <c r="AL217" s="7"/>
      <c r="AM217" s="7"/>
      <c r="AN217" s="7"/>
      <c r="AO217" s="7"/>
      <c r="AP217" s="7"/>
      <c r="AQ217" s="7"/>
      <c r="AR217" s="7"/>
      <c r="AS217" s="7"/>
      <c r="AT217" s="7"/>
      <c r="AU217" s="7"/>
      <c r="AV217" s="7"/>
      <c r="AW217" s="7"/>
      <c r="AX217" s="7"/>
      <c r="AY217" s="7"/>
      <c r="AZ217" s="7"/>
      <c r="BA217" s="7"/>
      <c r="BB217" s="7"/>
      <c r="BC217" s="7"/>
      <c r="BD217" s="7"/>
      <c r="BE217" s="7"/>
      <c r="BF217" s="7"/>
      <c r="BG217" s="7"/>
      <c r="BH217" s="7"/>
      <c r="BI217" s="7"/>
      <c r="BJ217" s="7"/>
      <c r="BK217" s="7"/>
      <c r="BL217" s="7"/>
      <c r="BM217" s="7"/>
      <c r="BN217" s="7"/>
    </row>
    <row r="218" spans="1:66" s="30" customFormat="1">
      <c r="A218" s="72"/>
      <c r="B218" s="72"/>
      <c r="C218" s="64"/>
      <c r="D218" s="64"/>
      <c r="E218" s="146"/>
      <c r="F218" s="19" t="s">
        <v>32</v>
      </c>
      <c r="G218" s="43">
        <f>H218+I218+J218+K218+L218+N218+M218</f>
        <v>0</v>
      </c>
      <c r="H218" s="41">
        <f>H138+H108+H88+H53+H18</f>
        <v>0</v>
      </c>
      <c r="I218" s="41">
        <f>I138+I108+I88+I53+I18</f>
        <v>0</v>
      </c>
      <c r="J218" s="41">
        <f>J138+J108+J88+J53+J18</f>
        <v>0</v>
      </c>
      <c r="K218" s="43">
        <f t="shared" si="81"/>
        <v>0</v>
      </c>
      <c r="L218" s="43">
        <f t="shared" si="81"/>
        <v>0</v>
      </c>
      <c r="M218" s="43">
        <f t="shared" si="81"/>
        <v>0</v>
      </c>
      <c r="N218" s="43">
        <f t="shared" si="81"/>
        <v>0</v>
      </c>
      <c r="O218" s="10" t="s">
        <v>14</v>
      </c>
      <c r="P218" s="10" t="s">
        <v>14</v>
      </c>
      <c r="Q218" s="14" t="s">
        <v>14</v>
      </c>
      <c r="R218" s="10" t="s">
        <v>14</v>
      </c>
      <c r="S218" s="10" t="s">
        <v>14</v>
      </c>
      <c r="T218" s="10" t="s">
        <v>14</v>
      </c>
      <c r="U218" s="10" t="s">
        <v>14</v>
      </c>
      <c r="V218" s="10" t="s">
        <v>14</v>
      </c>
      <c r="W218" s="10" t="s">
        <v>14</v>
      </c>
      <c r="X218" s="10" t="s">
        <v>14</v>
      </c>
      <c r="Y218" s="7"/>
      <c r="Z218" s="7"/>
      <c r="AA218" s="7"/>
      <c r="AB218" s="7"/>
      <c r="AC218" s="7"/>
      <c r="AD218" s="7"/>
      <c r="AE218" s="7"/>
      <c r="AF218" s="7"/>
      <c r="AG218" s="7"/>
      <c r="AH218" s="7"/>
      <c r="AI218" s="7"/>
      <c r="AJ218" s="7"/>
      <c r="AK218" s="7"/>
      <c r="AL218" s="7"/>
      <c r="AM218" s="7"/>
      <c r="AN218" s="7"/>
      <c r="AO218" s="7"/>
      <c r="AP218" s="7"/>
      <c r="AQ218" s="7"/>
      <c r="AR218" s="7"/>
      <c r="AS218" s="7"/>
      <c r="AT218" s="7"/>
      <c r="AU218" s="7"/>
      <c r="AV218" s="7"/>
      <c r="AW218" s="7"/>
      <c r="AX218" s="7"/>
      <c r="AY218" s="7"/>
      <c r="AZ218" s="7"/>
      <c r="BA218" s="7"/>
      <c r="BB218" s="7"/>
      <c r="BC218" s="7"/>
      <c r="BD218" s="7"/>
      <c r="BE218" s="7"/>
      <c r="BF218" s="7"/>
      <c r="BG218" s="7"/>
      <c r="BH218" s="7"/>
      <c r="BI218" s="7"/>
      <c r="BJ218" s="7"/>
      <c r="BK218" s="7"/>
      <c r="BL218" s="7"/>
      <c r="BM218" s="7"/>
      <c r="BN218" s="7"/>
    </row>
    <row r="219" spans="1:66" s="30" customFormat="1" ht="43.5" customHeight="1">
      <c r="A219" s="72"/>
      <c r="B219" s="72"/>
      <c r="C219" s="65"/>
      <c r="D219" s="65"/>
      <c r="E219" s="147"/>
      <c r="F219" s="35" t="s">
        <v>33</v>
      </c>
      <c r="G219" s="43">
        <f>H219+I219+J219+K219+L219+N219+M219</f>
        <v>0</v>
      </c>
      <c r="H219" s="41">
        <f>H139+H109+H89+H54+H19</f>
        <v>0</v>
      </c>
      <c r="I219" s="41">
        <f>I139+I109+I89+I54+I19</f>
        <v>0</v>
      </c>
      <c r="J219" s="41">
        <f>J139+J109+J89+J54+J19</f>
        <v>0</v>
      </c>
      <c r="K219" s="43">
        <f t="shared" si="81"/>
        <v>0</v>
      </c>
      <c r="L219" s="43">
        <f t="shared" si="81"/>
        <v>0</v>
      </c>
      <c r="M219" s="43">
        <f t="shared" si="81"/>
        <v>0</v>
      </c>
      <c r="N219" s="43">
        <f t="shared" si="81"/>
        <v>0</v>
      </c>
      <c r="O219" s="10" t="s">
        <v>14</v>
      </c>
      <c r="P219" s="10" t="s">
        <v>14</v>
      </c>
      <c r="Q219" s="14" t="s">
        <v>14</v>
      </c>
      <c r="R219" s="10" t="s">
        <v>14</v>
      </c>
      <c r="S219" s="10" t="s">
        <v>14</v>
      </c>
      <c r="T219" s="10" t="s">
        <v>14</v>
      </c>
      <c r="U219" s="10" t="s">
        <v>14</v>
      </c>
      <c r="V219" s="10" t="s">
        <v>14</v>
      </c>
      <c r="W219" s="10" t="s">
        <v>14</v>
      </c>
      <c r="X219" s="10" t="s">
        <v>14</v>
      </c>
      <c r="Y219" s="7"/>
      <c r="Z219" s="7"/>
      <c r="AA219" s="7"/>
      <c r="AB219" s="7"/>
      <c r="AC219" s="7"/>
      <c r="AD219" s="7"/>
      <c r="AE219" s="7"/>
      <c r="AF219" s="7"/>
      <c r="AG219" s="7"/>
      <c r="AH219" s="7"/>
      <c r="AI219" s="7"/>
      <c r="AJ219" s="7"/>
      <c r="AK219" s="7"/>
      <c r="AL219" s="7"/>
      <c r="AM219" s="7"/>
      <c r="AN219" s="7"/>
      <c r="AO219" s="7"/>
      <c r="AP219" s="7"/>
      <c r="AQ219" s="7"/>
      <c r="AR219" s="7"/>
      <c r="AS219" s="7"/>
      <c r="AT219" s="7"/>
      <c r="AU219" s="7"/>
      <c r="AV219" s="7"/>
      <c r="AW219" s="7"/>
      <c r="AX219" s="7"/>
      <c r="AY219" s="7"/>
      <c r="AZ219" s="7"/>
      <c r="BA219" s="7"/>
      <c r="BB219" s="7"/>
      <c r="BC219" s="7"/>
      <c r="BD219" s="7"/>
      <c r="BE219" s="7"/>
      <c r="BF219" s="7"/>
      <c r="BG219" s="7"/>
      <c r="BH219" s="7"/>
      <c r="BI219" s="7"/>
      <c r="BJ219" s="7"/>
      <c r="BK219" s="7"/>
      <c r="BL219" s="7"/>
      <c r="BM219" s="7"/>
      <c r="BN219" s="7"/>
    </row>
    <row r="220" spans="1:66" s="30" customFormat="1" ht="141.75" customHeight="1">
      <c r="A220" s="72" t="s">
        <v>112</v>
      </c>
      <c r="B220" s="72"/>
      <c r="C220" s="32"/>
      <c r="D220" s="32"/>
      <c r="E220" s="40" t="s">
        <v>14</v>
      </c>
      <c r="F220" s="40" t="s">
        <v>14</v>
      </c>
      <c r="G220" s="40" t="s">
        <v>14</v>
      </c>
      <c r="H220" s="40" t="s">
        <v>14</v>
      </c>
      <c r="I220" s="40" t="s">
        <v>14</v>
      </c>
      <c r="J220" s="40" t="s">
        <v>14</v>
      </c>
      <c r="K220" s="40" t="s">
        <v>14</v>
      </c>
      <c r="L220" s="40" t="s">
        <v>14</v>
      </c>
      <c r="M220" s="40" t="s">
        <v>14</v>
      </c>
      <c r="N220" s="40" t="s">
        <v>14</v>
      </c>
      <c r="O220" s="40" t="s">
        <v>14</v>
      </c>
      <c r="P220" s="40" t="s">
        <v>14</v>
      </c>
      <c r="Q220" s="44" t="s">
        <v>14</v>
      </c>
      <c r="R220" s="40" t="s">
        <v>14</v>
      </c>
      <c r="S220" s="40" t="s">
        <v>14</v>
      </c>
      <c r="T220" s="40" t="s">
        <v>14</v>
      </c>
      <c r="U220" s="40" t="s">
        <v>14</v>
      </c>
      <c r="V220" s="40" t="s">
        <v>14</v>
      </c>
      <c r="W220" s="40" t="s">
        <v>14</v>
      </c>
      <c r="X220" s="40" t="s">
        <v>14</v>
      </c>
      <c r="Y220" s="7"/>
      <c r="Z220" s="7"/>
      <c r="AA220" s="7"/>
      <c r="AB220" s="7"/>
      <c r="AC220" s="7"/>
      <c r="AD220" s="7"/>
      <c r="AE220" s="7"/>
      <c r="AF220" s="7"/>
      <c r="AG220" s="7"/>
      <c r="AH220" s="7"/>
      <c r="AI220" s="7"/>
      <c r="AJ220" s="7"/>
      <c r="AK220" s="7"/>
      <c r="AL220" s="7"/>
      <c r="AM220" s="7"/>
      <c r="AN220" s="7"/>
      <c r="AO220" s="7"/>
      <c r="AP220" s="7"/>
      <c r="AQ220" s="7"/>
      <c r="AR220" s="7"/>
      <c r="AS220" s="7"/>
      <c r="AT220" s="7"/>
      <c r="AU220" s="7"/>
      <c r="AV220" s="7"/>
      <c r="AW220" s="7"/>
      <c r="AX220" s="7"/>
      <c r="AY220" s="7"/>
      <c r="AZ220" s="7"/>
      <c r="BA220" s="7"/>
      <c r="BB220" s="7"/>
      <c r="BC220" s="7"/>
      <c r="BD220" s="7"/>
      <c r="BE220" s="7"/>
      <c r="BF220" s="7"/>
      <c r="BG220" s="7"/>
      <c r="BH220" s="7"/>
      <c r="BI220" s="7"/>
      <c r="BJ220" s="7"/>
      <c r="BK220" s="7"/>
      <c r="BL220" s="7"/>
      <c r="BM220" s="7"/>
      <c r="BN220" s="7"/>
    </row>
    <row r="221" spans="1:66" s="30" customFormat="1" ht="21">
      <c r="A221" s="91">
        <v>2</v>
      </c>
      <c r="B221" s="70" t="s">
        <v>113</v>
      </c>
      <c r="C221" s="64" t="s">
        <v>26</v>
      </c>
      <c r="D221" s="64" t="s">
        <v>166</v>
      </c>
      <c r="E221" s="99" t="s">
        <v>96</v>
      </c>
      <c r="F221" s="16" t="s">
        <v>21</v>
      </c>
      <c r="G221" s="45">
        <f>G222+G223+G224+G225</f>
        <v>1532919.14</v>
      </c>
      <c r="H221" s="45">
        <f t="shared" ref="H221:N221" si="82">H222+H223+H224+H225</f>
        <v>10570.14</v>
      </c>
      <c r="I221" s="45">
        <f t="shared" si="82"/>
        <v>1522349</v>
      </c>
      <c r="J221" s="45">
        <f t="shared" si="82"/>
        <v>0</v>
      </c>
      <c r="K221" s="45">
        <f t="shared" si="82"/>
        <v>0</v>
      </c>
      <c r="L221" s="45">
        <f t="shared" si="82"/>
        <v>0</v>
      </c>
      <c r="M221" s="45">
        <f>M222+M223+M224+M225</f>
        <v>0</v>
      </c>
      <c r="N221" s="45">
        <f t="shared" si="82"/>
        <v>0</v>
      </c>
      <c r="O221" s="42" t="s">
        <v>14</v>
      </c>
      <c r="P221" s="42" t="s">
        <v>14</v>
      </c>
      <c r="Q221" s="46" t="s">
        <v>14</v>
      </c>
      <c r="R221" s="47" t="s">
        <v>14</v>
      </c>
      <c r="S221" s="47" t="s">
        <v>14</v>
      </c>
      <c r="T221" s="47" t="s">
        <v>14</v>
      </c>
      <c r="U221" s="47" t="s">
        <v>14</v>
      </c>
      <c r="V221" s="47" t="s">
        <v>14</v>
      </c>
      <c r="W221" s="47" t="s">
        <v>14</v>
      </c>
      <c r="X221" s="47" t="s">
        <v>14</v>
      </c>
      <c r="Y221" s="7"/>
      <c r="Z221" s="7"/>
      <c r="AA221" s="7"/>
      <c r="AB221" s="7"/>
      <c r="AC221" s="7"/>
      <c r="AD221" s="7"/>
      <c r="AE221" s="7"/>
      <c r="AF221" s="7"/>
      <c r="AG221" s="7"/>
      <c r="AH221" s="7"/>
      <c r="AI221" s="7"/>
      <c r="AJ221" s="7"/>
      <c r="AK221" s="7"/>
      <c r="AL221" s="7"/>
      <c r="AM221" s="7"/>
      <c r="AN221" s="7"/>
      <c r="AO221" s="7"/>
      <c r="AP221" s="7"/>
      <c r="AQ221" s="7"/>
      <c r="AR221" s="7"/>
      <c r="AS221" s="7"/>
      <c r="AT221" s="7"/>
      <c r="AU221" s="7"/>
      <c r="AV221" s="7"/>
      <c r="AW221" s="7"/>
      <c r="AX221" s="7"/>
      <c r="AY221" s="7"/>
      <c r="AZ221" s="7"/>
      <c r="BA221" s="7"/>
      <c r="BB221" s="7"/>
      <c r="BC221" s="7"/>
      <c r="BD221" s="7"/>
      <c r="BE221" s="7"/>
      <c r="BF221" s="7"/>
      <c r="BG221" s="7"/>
      <c r="BH221" s="7"/>
      <c r="BI221" s="7"/>
      <c r="BJ221" s="7"/>
      <c r="BK221" s="7"/>
      <c r="BL221" s="7"/>
      <c r="BM221" s="7"/>
      <c r="BN221" s="7"/>
    </row>
    <row r="222" spans="1:66" s="48" customFormat="1">
      <c r="A222" s="91"/>
      <c r="B222" s="70"/>
      <c r="C222" s="64"/>
      <c r="D222" s="64"/>
      <c r="E222" s="100"/>
      <c r="F222" s="19" t="s">
        <v>31</v>
      </c>
      <c r="G222" s="41">
        <f>H222+I222+J222+K222+L222+N222</f>
        <v>10570.14</v>
      </c>
      <c r="H222" s="41">
        <f t="shared" ref="H222:N222" si="83">H227</f>
        <v>10570.14</v>
      </c>
      <c r="I222" s="41">
        <f t="shared" si="83"/>
        <v>0</v>
      </c>
      <c r="J222" s="41">
        <f t="shared" si="83"/>
        <v>0</v>
      </c>
      <c r="K222" s="41">
        <f t="shared" si="83"/>
        <v>0</v>
      </c>
      <c r="L222" s="41">
        <f t="shared" si="83"/>
        <v>0</v>
      </c>
      <c r="M222" s="41">
        <f>M227</f>
        <v>0</v>
      </c>
      <c r="N222" s="41">
        <f t="shared" si="83"/>
        <v>0</v>
      </c>
      <c r="O222" s="42" t="s">
        <v>14</v>
      </c>
      <c r="P222" s="42" t="s">
        <v>14</v>
      </c>
      <c r="Q222" s="46" t="s">
        <v>14</v>
      </c>
      <c r="R222" s="47" t="s">
        <v>14</v>
      </c>
      <c r="S222" s="47" t="s">
        <v>14</v>
      </c>
      <c r="T222" s="47" t="s">
        <v>14</v>
      </c>
      <c r="U222" s="47" t="s">
        <v>14</v>
      </c>
      <c r="V222" s="47" t="s">
        <v>14</v>
      </c>
      <c r="W222" s="47" t="s">
        <v>14</v>
      </c>
      <c r="X222" s="47" t="s">
        <v>14</v>
      </c>
      <c r="Y222" s="2"/>
      <c r="Z222" s="2"/>
      <c r="AA222" s="2"/>
      <c r="AB222" s="2"/>
      <c r="AC222" s="2"/>
      <c r="AD222" s="2"/>
      <c r="AE222" s="2"/>
      <c r="AF222" s="2"/>
      <c r="AG222" s="2"/>
      <c r="AH222" s="2"/>
      <c r="AI222" s="2"/>
      <c r="AJ222" s="2"/>
      <c r="AK222" s="2"/>
      <c r="AL222" s="2"/>
      <c r="AM222" s="2"/>
      <c r="AN222" s="2"/>
      <c r="AO222" s="2"/>
      <c r="AP222" s="2"/>
      <c r="AQ222" s="2"/>
      <c r="AR222" s="2"/>
      <c r="AS222" s="2"/>
      <c r="AT222" s="2"/>
      <c r="AU222" s="2"/>
      <c r="AV222" s="2"/>
      <c r="AW222" s="2"/>
      <c r="AX222" s="2"/>
      <c r="AY222" s="2"/>
      <c r="AZ222" s="2"/>
      <c r="BA222" s="2"/>
      <c r="BB222" s="2"/>
      <c r="BC222" s="2"/>
      <c r="BD222" s="2"/>
      <c r="BE222" s="2"/>
      <c r="BF222" s="2"/>
      <c r="BG222" s="2"/>
      <c r="BH222" s="2"/>
      <c r="BI222" s="2"/>
      <c r="BJ222" s="2"/>
      <c r="BK222" s="2"/>
      <c r="BL222" s="2"/>
      <c r="BM222" s="2"/>
      <c r="BN222" s="2"/>
    </row>
    <row r="223" spans="1:66" s="48" customFormat="1">
      <c r="A223" s="91"/>
      <c r="B223" s="70"/>
      <c r="C223" s="64"/>
      <c r="D223" s="64"/>
      <c r="E223" s="100"/>
      <c r="F223" s="19" t="s">
        <v>72</v>
      </c>
      <c r="G223" s="41">
        <f>H223+I223+J223+K223+L223+N223</f>
        <v>1522349</v>
      </c>
      <c r="H223" s="41">
        <f t="shared" ref="H223:N225" si="84">H228</f>
        <v>0</v>
      </c>
      <c r="I223" s="41">
        <f t="shared" si="84"/>
        <v>1522349</v>
      </c>
      <c r="J223" s="41">
        <f t="shared" si="84"/>
        <v>0</v>
      </c>
      <c r="K223" s="41">
        <f t="shared" si="84"/>
        <v>0</v>
      </c>
      <c r="L223" s="41">
        <f t="shared" si="84"/>
        <v>0</v>
      </c>
      <c r="M223" s="41">
        <f>M228</f>
        <v>0</v>
      </c>
      <c r="N223" s="41">
        <f t="shared" si="84"/>
        <v>0</v>
      </c>
      <c r="O223" s="42" t="s">
        <v>14</v>
      </c>
      <c r="P223" s="42" t="s">
        <v>14</v>
      </c>
      <c r="Q223" s="46" t="s">
        <v>14</v>
      </c>
      <c r="R223" s="47" t="s">
        <v>14</v>
      </c>
      <c r="S223" s="47" t="s">
        <v>14</v>
      </c>
      <c r="T223" s="47" t="s">
        <v>14</v>
      </c>
      <c r="U223" s="47" t="s">
        <v>14</v>
      </c>
      <c r="V223" s="47" t="s">
        <v>14</v>
      </c>
      <c r="W223" s="47" t="s">
        <v>14</v>
      </c>
      <c r="X223" s="47" t="s">
        <v>14</v>
      </c>
      <c r="Y223" s="2"/>
      <c r="Z223" s="2"/>
      <c r="AA223" s="2"/>
      <c r="AB223" s="2"/>
      <c r="AC223" s="2"/>
      <c r="AD223" s="2"/>
      <c r="AE223" s="2"/>
      <c r="AF223" s="2"/>
      <c r="AG223" s="2"/>
      <c r="AH223" s="2"/>
      <c r="AI223" s="2"/>
      <c r="AJ223" s="2"/>
      <c r="AK223" s="2"/>
      <c r="AL223" s="2"/>
      <c r="AM223" s="2"/>
      <c r="AN223" s="2"/>
      <c r="AO223" s="2"/>
      <c r="AP223" s="2"/>
      <c r="AQ223" s="2"/>
      <c r="AR223" s="2"/>
      <c r="AS223" s="2"/>
      <c r="AT223" s="2"/>
      <c r="AU223" s="2"/>
      <c r="AV223" s="2"/>
      <c r="AW223" s="2"/>
      <c r="AX223" s="2"/>
      <c r="AY223" s="2"/>
      <c r="AZ223" s="2"/>
      <c r="BA223" s="2"/>
      <c r="BB223" s="2"/>
      <c r="BC223" s="2"/>
      <c r="BD223" s="2"/>
      <c r="BE223" s="2"/>
      <c r="BF223" s="2"/>
      <c r="BG223" s="2"/>
      <c r="BH223" s="2"/>
      <c r="BI223" s="2"/>
      <c r="BJ223" s="2"/>
      <c r="BK223" s="2"/>
      <c r="BL223" s="2"/>
      <c r="BM223" s="2"/>
      <c r="BN223" s="2"/>
    </row>
    <row r="224" spans="1:66" s="48" customFormat="1">
      <c r="A224" s="91"/>
      <c r="B224" s="70"/>
      <c r="C224" s="64"/>
      <c r="D224" s="64"/>
      <c r="E224" s="100"/>
      <c r="F224" s="19" t="s">
        <v>32</v>
      </c>
      <c r="G224" s="41">
        <f>H224+I224+J224+K224+L224+N224</f>
        <v>0</v>
      </c>
      <c r="H224" s="41">
        <f t="shared" si="84"/>
        <v>0</v>
      </c>
      <c r="I224" s="41">
        <f t="shared" si="84"/>
        <v>0</v>
      </c>
      <c r="J224" s="41">
        <f t="shared" si="84"/>
        <v>0</v>
      </c>
      <c r="K224" s="41">
        <f t="shared" si="84"/>
        <v>0</v>
      </c>
      <c r="L224" s="41">
        <f t="shared" si="84"/>
        <v>0</v>
      </c>
      <c r="M224" s="41">
        <f>M229</f>
        <v>0</v>
      </c>
      <c r="N224" s="41">
        <f t="shared" si="84"/>
        <v>0</v>
      </c>
      <c r="O224" s="42" t="s">
        <v>14</v>
      </c>
      <c r="P224" s="42" t="s">
        <v>14</v>
      </c>
      <c r="Q224" s="46" t="s">
        <v>14</v>
      </c>
      <c r="R224" s="47" t="s">
        <v>14</v>
      </c>
      <c r="S224" s="47" t="s">
        <v>14</v>
      </c>
      <c r="T224" s="47" t="s">
        <v>14</v>
      </c>
      <c r="U224" s="47" t="s">
        <v>14</v>
      </c>
      <c r="V224" s="47" t="s">
        <v>14</v>
      </c>
      <c r="W224" s="47" t="s">
        <v>14</v>
      </c>
      <c r="X224" s="47" t="s">
        <v>14</v>
      </c>
      <c r="Y224" s="2"/>
      <c r="Z224" s="2"/>
      <c r="AA224" s="2"/>
      <c r="AB224" s="2"/>
      <c r="AC224" s="2"/>
      <c r="AD224" s="2"/>
      <c r="AE224" s="2"/>
      <c r="AF224" s="2"/>
      <c r="AG224" s="2"/>
      <c r="AH224" s="2"/>
      <c r="AI224" s="2"/>
      <c r="AJ224" s="2"/>
      <c r="AK224" s="2"/>
      <c r="AL224" s="2"/>
      <c r="AM224" s="2"/>
      <c r="AN224" s="2"/>
      <c r="AO224" s="2"/>
      <c r="AP224" s="2"/>
      <c r="AQ224" s="2"/>
      <c r="AR224" s="2"/>
      <c r="AS224" s="2"/>
      <c r="AT224" s="2"/>
      <c r="AU224" s="2"/>
      <c r="AV224" s="2"/>
      <c r="AW224" s="2"/>
      <c r="AX224" s="2"/>
      <c r="AY224" s="2"/>
      <c r="AZ224" s="2"/>
      <c r="BA224" s="2"/>
      <c r="BB224" s="2"/>
      <c r="BC224" s="2"/>
      <c r="BD224" s="2"/>
      <c r="BE224" s="2"/>
      <c r="BF224" s="2"/>
      <c r="BG224" s="2"/>
      <c r="BH224" s="2"/>
      <c r="BI224" s="2"/>
      <c r="BJ224" s="2"/>
      <c r="BK224" s="2"/>
      <c r="BL224" s="2"/>
      <c r="BM224" s="2"/>
      <c r="BN224" s="2"/>
    </row>
    <row r="225" spans="1:66" s="48" customFormat="1" ht="76.5" customHeight="1">
      <c r="A225" s="92"/>
      <c r="B225" s="71"/>
      <c r="C225" s="65"/>
      <c r="D225" s="65"/>
      <c r="E225" s="101"/>
      <c r="F225" s="35" t="s">
        <v>33</v>
      </c>
      <c r="G225" s="41">
        <f>H225+I225+J225+K225+L225+N225</f>
        <v>0</v>
      </c>
      <c r="H225" s="41">
        <f t="shared" si="84"/>
        <v>0</v>
      </c>
      <c r="I225" s="41">
        <f t="shared" si="84"/>
        <v>0</v>
      </c>
      <c r="J225" s="41">
        <f t="shared" si="84"/>
        <v>0</v>
      </c>
      <c r="K225" s="41">
        <f t="shared" si="84"/>
        <v>0</v>
      </c>
      <c r="L225" s="41">
        <f t="shared" si="84"/>
        <v>0</v>
      </c>
      <c r="M225" s="41">
        <f>M230</f>
        <v>0</v>
      </c>
      <c r="N225" s="41">
        <f t="shared" si="84"/>
        <v>0</v>
      </c>
      <c r="O225" s="42" t="s">
        <v>14</v>
      </c>
      <c r="P225" s="42" t="s">
        <v>14</v>
      </c>
      <c r="Q225" s="46" t="s">
        <v>14</v>
      </c>
      <c r="R225" s="47" t="s">
        <v>14</v>
      </c>
      <c r="S225" s="47" t="s">
        <v>14</v>
      </c>
      <c r="T225" s="47" t="s">
        <v>14</v>
      </c>
      <c r="U225" s="47" t="s">
        <v>14</v>
      </c>
      <c r="V225" s="47" t="s">
        <v>14</v>
      </c>
      <c r="W225" s="47" t="s">
        <v>14</v>
      </c>
      <c r="X225" s="47" t="s">
        <v>14</v>
      </c>
      <c r="Y225" s="2"/>
      <c r="Z225" s="2"/>
      <c r="AA225" s="2"/>
      <c r="AB225" s="2"/>
      <c r="AC225" s="2"/>
      <c r="AD225" s="2"/>
      <c r="AE225" s="2"/>
      <c r="AF225" s="2"/>
      <c r="AG225" s="2"/>
      <c r="AH225" s="2"/>
      <c r="AI225" s="2"/>
      <c r="AJ225" s="2"/>
      <c r="AK225" s="2"/>
      <c r="AL225" s="2"/>
      <c r="AM225" s="2"/>
      <c r="AN225" s="2"/>
      <c r="AO225" s="2"/>
      <c r="AP225" s="2"/>
      <c r="AQ225" s="2"/>
      <c r="AR225" s="2"/>
      <c r="AS225" s="2"/>
      <c r="AT225" s="2"/>
      <c r="AU225" s="2"/>
      <c r="AV225" s="2"/>
      <c r="AW225" s="2"/>
      <c r="AX225" s="2"/>
      <c r="AY225" s="2"/>
      <c r="AZ225" s="2"/>
      <c r="BA225" s="2"/>
      <c r="BB225" s="2"/>
      <c r="BC225" s="2"/>
      <c r="BD225" s="2"/>
      <c r="BE225" s="2"/>
      <c r="BF225" s="2"/>
      <c r="BG225" s="2"/>
      <c r="BH225" s="2"/>
      <c r="BI225" s="2"/>
      <c r="BJ225" s="2"/>
      <c r="BK225" s="2"/>
      <c r="BL225" s="2"/>
      <c r="BM225" s="2"/>
      <c r="BN225" s="2"/>
    </row>
    <row r="226" spans="1:66" s="48" customFormat="1" ht="21">
      <c r="A226" s="90" t="s">
        <v>70</v>
      </c>
      <c r="B226" s="69" t="s">
        <v>69</v>
      </c>
      <c r="C226" s="64" t="s">
        <v>26</v>
      </c>
      <c r="D226" s="64" t="s">
        <v>166</v>
      </c>
      <c r="E226" s="99" t="s">
        <v>96</v>
      </c>
      <c r="F226" s="19" t="s">
        <v>21</v>
      </c>
      <c r="G226" s="45">
        <f>G227+G228+G229+G230</f>
        <v>1532919.14</v>
      </c>
      <c r="H226" s="45">
        <f t="shared" ref="H226:N226" si="85">H227+H228+H229+H230</f>
        <v>10570.14</v>
      </c>
      <c r="I226" s="45">
        <f t="shared" si="85"/>
        <v>1522349</v>
      </c>
      <c r="J226" s="45">
        <f t="shared" si="85"/>
        <v>0</v>
      </c>
      <c r="K226" s="45">
        <f t="shared" si="85"/>
        <v>0</v>
      </c>
      <c r="L226" s="45">
        <f t="shared" si="85"/>
        <v>0</v>
      </c>
      <c r="M226" s="45">
        <f>M227+M228+M229+M230</f>
        <v>0</v>
      </c>
      <c r="N226" s="45">
        <f t="shared" si="85"/>
        <v>0</v>
      </c>
      <c r="O226" s="42" t="s">
        <v>14</v>
      </c>
      <c r="P226" s="42" t="s">
        <v>14</v>
      </c>
      <c r="Q226" s="46" t="s">
        <v>14</v>
      </c>
      <c r="R226" s="47" t="s">
        <v>14</v>
      </c>
      <c r="S226" s="47" t="s">
        <v>14</v>
      </c>
      <c r="T226" s="47" t="s">
        <v>14</v>
      </c>
      <c r="U226" s="47" t="s">
        <v>14</v>
      </c>
      <c r="V226" s="47" t="s">
        <v>14</v>
      </c>
      <c r="W226" s="47" t="s">
        <v>14</v>
      </c>
      <c r="X226" s="47" t="s">
        <v>14</v>
      </c>
      <c r="Y226" s="2"/>
      <c r="Z226" s="2"/>
      <c r="AA226" s="2"/>
      <c r="AB226" s="2"/>
      <c r="AC226" s="2"/>
      <c r="AD226" s="2"/>
      <c r="AE226" s="2"/>
      <c r="AF226" s="2"/>
      <c r="AG226" s="2"/>
      <c r="AH226" s="2"/>
      <c r="AI226" s="2"/>
      <c r="AJ226" s="2"/>
      <c r="AK226" s="2"/>
      <c r="AL226" s="2"/>
      <c r="AM226" s="2"/>
      <c r="AN226" s="2"/>
      <c r="AO226" s="2"/>
      <c r="AP226" s="2"/>
      <c r="AQ226" s="2"/>
      <c r="AR226" s="2"/>
      <c r="AS226" s="2"/>
      <c r="AT226" s="2"/>
      <c r="AU226" s="2"/>
      <c r="AV226" s="2"/>
      <c r="AW226" s="2"/>
      <c r="AX226" s="2"/>
      <c r="AY226" s="2"/>
      <c r="AZ226" s="2"/>
      <c r="BA226" s="2"/>
      <c r="BB226" s="2"/>
      <c r="BC226" s="2"/>
      <c r="BD226" s="2"/>
      <c r="BE226" s="2"/>
      <c r="BF226" s="2"/>
      <c r="BG226" s="2"/>
      <c r="BH226" s="2"/>
      <c r="BI226" s="2"/>
      <c r="BJ226" s="2"/>
      <c r="BK226" s="2"/>
      <c r="BL226" s="2"/>
      <c r="BM226" s="2"/>
      <c r="BN226" s="2"/>
    </row>
    <row r="227" spans="1:66" s="48" customFormat="1">
      <c r="A227" s="91"/>
      <c r="B227" s="70"/>
      <c r="C227" s="64"/>
      <c r="D227" s="64"/>
      <c r="E227" s="100"/>
      <c r="F227" s="19" t="s">
        <v>31</v>
      </c>
      <c r="G227" s="41">
        <f>H227+I227+J227+K227+L227+N227+M227</f>
        <v>10570.14</v>
      </c>
      <c r="H227" s="41">
        <f t="shared" ref="H227:N230" si="86">H232</f>
        <v>10570.14</v>
      </c>
      <c r="I227" s="41">
        <f t="shared" si="86"/>
        <v>0</v>
      </c>
      <c r="J227" s="41">
        <f t="shared" si="86"/>
        <v>0</v>
      </c>
      <c r="K227" s="41">
        <f t="shared" si="86"/>
        <v>0</v>
      </c>
      <c r="L227" s="41">
        <f t="shared" si="86"/>
        <v>0</v>
      </c>
      <c r="M227" s="41">
        <f>M232</f>
        <v>0</v>
      </c>
      <c r="N227" s="41">
        <f t="shared" si="86"/>
        <v>0</v>
      </c>
      <c r="O227" s="42" t="s">
        <v>14</v>
      </c>
      <c r="P227" s="42" t="s">
        <v>14</v>
      </c>
      <c r="Q227" s="46" t="s">
        <v>14</v>
      </c>
      <c r="R227" s="47" t="s">
        <v>14</v>
      </c>
      <c r="S227" s="47" t="s">
        <v>14</v>
      </c>
      <c r="T227" s="47" t="s">
        <v>14</v>
      </c>
      <c r="U227" s="47" t="s">
        <v>14</v>
      </c>
      <c r="V227" s="47" t="s">
        <v>14</v>
      </c>
      <c r="W227" s="47" t="s">
        <v>14</v>
      </c>
      <c r="X227" s="47" t="s">
        <v>14</v>
      </c>
      <c r="Y227" s="2"/>
      <c r="Z227" s="2"/>
      <c r="AA227" s="2"/>
      <c r="AB227" s="2"/>
      <c r="AC227" s="2"/>
      <c r="AD227" s="2"/>
      <c r="AE227" s="2"/>
      <c r="AF227" s="2"/>
      <c r="AG227" s="2"/>
      <c r="AH227" s="2"/>
      <c r="AI227" s="2"/>
      <c r="AJ227" s="2"/>
      <c r="AK227" s="2"/>
      <c r="AL227" s="2"/>
      <c r="AM227" s="2"/>
      <c r="AN227" s="2"/>
      <c r="AO227" s="2"/>
      <c r="AP227" s="2"/>
      <c r="AQ227" s="2"/>
      <c r="AR227" s="2"/>
      <c r="AS227" s="2"/>
      <c r="AT227" s="2"/>
      <c r="AU227" s="2"/>
      <c r="AV227" s="2"/>
      <c r="AW227" s="2"/>
      <c r="AX227" s="2"/>
      <c r="AY227" s="2"/>
      <c r="AZ227" s="2"/>
      <c r="BA227" s="2"/>
      <c r="BB227" s="2"/>
      <c r="BC227" s="2"/>
      <c r="BD227" s="2"/>
      <c r="BE227" s="2"/>
      <c r="BF227" s="2"/>
      <c r="BG227" s="2"/>
      <c r="BH227" s="2"/>
      <c r="BI227" s="2"/>
      <c r="BJ227" s="2"/>
      <c r="BK227" s="2"/>
      <c r="BL227" s="2"/>
      <c r="BM227" s="2"/>
      <c r="BN227" s="2"/>
    </row>
    <row r="228" spans="1:66" s="48" customFormat="1">
      <c r="A228" s="91"/>
      <c r="B228" s="70"/>
      <c r="C228" s="64"/>
      <c r="D228" s="64"/>
      <c r="E228" s="100"/>
      <c r="F228" s="19" t="s">
        <v>72</v>
      </c>
      <c r="G228" s="41">
        <f>H228+I228+J228+K228+L228+N228+M228</f>
        <v>1522349</v>
      </c>
      <c r="H228" s="41">
        <f t="shared" si="86"/>
        <v>0</v>
      </c>
      <c r="I228" s="41">
        <f t="shared" si="86"/>
        <v>1522349</v>
      </c>
      <c r="J228" s="41">
        <f t="shared" si="86"/>
        <v>0</v>
      </c>
      <c r="K228" s="41">
        <f t="shared" si="86"/>
        <v>0</v>
      </c>
      <c r="L228" s="41">
        <f t="shared" si="86"/>
        <v>0</v>
      </c>
      <c r="M228" s="41">
        <f>M233</f>
        <v>0</v>
      </c>
      <c r="N228" s="41">
        <f t="shared" si="86"/>
        <v>0</v>
      </c>
      <c r="O228" s="42" t="s">
        <v>14</v>
      </c>
      <c r="P228" s="42" t="s">
        <v>14</v>
      </c>
      <c r="Q228" s="46" t="s">
        <v>14</v>
      </c>
      <c r="R228" s="47" t="s">
        <v>14</v>
      </c>
      <c r="S228" s="47" t="s">
        <v>14</v>
      </c>
      <c r="T228" s="47" t="s">
        <v>14</v>
      </c>
      <c r="U228" s="47" t="s">
        <v>14</v>
      </c>
      <c r="V228" s="47" t="s">
        <v>14</v>
      </c>
      <c r="W228" s="47" t="s">
        <v>14</v>
      </c>
      <c r="X228" s="47" t="s">
        <v>14</v>
      </c>
      <c r="Y228" s="2"/>
      <c r="Z228" s="2"/>
      <c r="AA228" s="2"/>
      <c r="AB228" s="2"/>
      <c r="AC228" s="2"/>
      <c r="AD228" s="2"/>
      <c r="AE228" s="2"/>
      <c r="AF228" s="2"/>
      <c r="AG228" s="2"/>
      <c r="AH228" s="2"/>
      <c r="AI228" s="2"/>
      <c r="AJ228" s="2"/>
      <c r="AK228" s="2"/>
      <c r="AL228" s="2"/>
      <c r="AM228" s="2"/>
      <c r="AN228" s="2"/>
      <c r="AO228" s="2"/>
      <c r="AP228" s="2"/>
      <c r="AQ228" s="2"/>
      <c r="AR228" s="2"/>
      <c r="AS228" s="2"/>
      <c r="AT228" s="2"/>
      <c r="AU228" s="2"/>
      <c r="AV228" s="2"/>
      <c r="AW228" s="2"/>
      <c r="AX228" s="2"/>
      <c r="AY228" s="2"/>
      <c r="AZ228" s="2"/>
      <c r="BA228" s="2"/>
      <c r="BB228" s="2"/>
      <c r="BC228" s="2"/>
      <c r="BD228" s="2"/>
      <c r="BE228" s="2"/>
      <c r="BF228" s="2"/>
      <c r="BG228" s="2"/>
      <c r="BH228" s="2"/>
      <c r="BI228" s="2"/>
      <c r="BJ228" s="2"/>
      <c r="BK228" s="2"/>
      <c r="BL228" s="2"/>
      <c r="BM228" s="2"/>
      <c r="BN228" s="2"/>
    </row>
    <row r="229" spans="1:66" s="48" customFormat="1">
      <c r="A229" s="91"/>
      <c r="B229" s="70"/>
      <c r="C229" s="64"/>
      <c r="D229" s="64"/>
      <c r="E229" s="100"/>
      <c r="F229" s="19" t="s">
        <v>32</v>
      </c>
      <c r="G229" s="41">
        <f>H229+I229+J229+K229+L229+N229+M229</f>
        <v>0</v>
      </c>
      <c r="H229" s="41">
        <f t="shared" si="86"/>
        <v>0</v>
      </c>
      <c r="I229" s="41">
        <f t="shared" si="86"/>
        <v>0</v>
      </c>
      <c r="J229" s="41">
        <f t="shared" si="86"/>
        <v>0</v>
      </c>
      <c r="K229" s="41">
        <f t="shared" si="86"/>
        <v>0</v>
      </c>
      <c r="L229" s="41">
        <f t="shared" si="86"/>
        <v>0</v>
      </c>
      <c r="M229" s="41">
        <f>M234</f>
        <v>0</v>
      </c>
      <c r="N229" s="41">
        <f t="shared" si="86"/>
        <v>0</v>
      </c>
      <c r="O229" s="42" t="s">
        <v>14</v>
      </c>
      <c r="P229" s="42" t="s">
        <v>14</v>
      </c>
      <c r="Q229" s="46" t="s">
        <v>14</v>
      </c>
      <c r="R229" s="47" t="s">
        <v>14</v>
      </c>
      <c r="S229" s="47" t="s">
        <v>14</v>
      </c>
      <c r="T229" s="47" t="s">
        <v>14</v>
      </c>
      <c r="U229" s="47" t="s">
        <v>14</v>
      </c>
      <c r="V229" s="47" t="s">
        <v>14</v>
      </c>
      <c r="W229" s="47" t="s">
        <v>14</v>
      </c>
      <c r="X229" s="47" t="s">
        <v>14</v>
      </c>
      <c r="Y229" s="2"/>
      <c r="Z229" s="2"/>
      <c r="AA229" s="2"/>
      <c r="AB229" s="2"/>
      <c r="AC229" s="2"/>
      <c r="AD229" s="2"/>
      <c r="AE229" s="2"/>
      <c r="AF229" s="2"/>
      <c r="AG229" s="2"/>
      <c r="AH229" s="2"/>
      <c r="AI229" s="2"/>
      <c r="AJ229" s="2"/>
      <c r="AK229" s="2"/>
      <c r="AL229" s="2"/>
      <c r="AM229" s="2"/>
      <c r="AN229" s="2"/>
      <c r="AO229" s="2"/>
      <c r="AP229" s="2"/>
      <c r="AQ229" s="2"/>
      <c r="AR229" s="2"/>
      <c r="AS229" s="2"/>
      <c r="AT229" s="2"/>
      <c r="AU229" s="2"/>
      <c r="AV229" s="2"/>
      <c r="AW229" s="2"/>
      <c r="AX229" s="2"/>
      <c r="AY229" s="2"/>
      <c r="AZ229" s="2"/>
      <c r="BA229" s="2"/>
      <c r="BB229" s="2"/>
      <c r="BC229" s="2"/>
      <c r="BD229" s="2"/>
      <c r="BE229" s="2"/>
      <c r="BF229" s="2"/>
      <c r="BG229" s="2"/>
      <c r="BH229" s="2"/>
      <c r="BI229" s="2"/>
      <c r="BJ229" s="2"/>
      <c r="BK229" s="2"/>
      <c r="BL229" s="2"/>
      <c r="BM229" s="2"/>
      <c r="BN229" s="2"/>
    </row>
    <row r="230" spans="1:66" s="48" customFormat="1" ht="16.5" customHeight="1">
      <c r="A230" s="92"/>
      <c r="B230" s="71"/>
      <c r="C230" s="65"/>
      <c r="D230" s="65"/>
      <c r="E230" s="101"/>
      <c r="F230" s="35" t="s">
        <v>33</v>
      </c>
      <c r="G230" s="41">
        <f>H230+I230+J230+K230+L230+N230+M230</f>
        <v>0</v>
      </c>
      <c r="H230" s="41">
        <f t="shared" si="86"/>
        <v>0</v>
      </c>
      <c r="I230" s="41">
        <f t="shared" si="86"/>
        <v>0</v>
      </c>
      <c r="J230" s="41">
        <f t="shared" si="86"/>
        <v>0</v>
      </c>
      <c r="K230" s="41">
        <f t="shared" si="86"/>
        <v>0</v>
      </c>
      <c r="L230" s="41">
        <f t="shared" si="86"/>
        <v>0</v>
      </c>
      <c r="M230" s="41">
        <f>M235</f>
        <v>0</v>
      </c>
      <c r="N230" s="41">
        <f t="shared" si="86"/>
        <v>0</v>
      </c>
      <c r="O230" s="42" t="s">
        <v>14</v>
      </c>
      <c r="P230" s="42" t="s">
        <v>14</v>
      </c>
      <c r="Q230" s="46" t="s">
        <v>14</v>
      </c>
      <c r="R230" s="47" t="s">
        <v>14</v>
      </c>
      <c r="S230" s="47" t="s">
        <v>14</v>
      </c>
      <c r="T230" s="47" t="s">
        <v>14</v>
      </c>
      <c r="U230" s="47" t="s">
        <v>14</v>
      </c>
      <c r="V230" s="47" t="s">
        <v>14</v>
      </c>
      <c r="W230" s="47" t="s">
        <v>14</v>
      </c>
      <c r="X230" s="47" t="s">
        <v>14</v>
      </c>
      <c r="Y230" s="2"/>
      <c r="Z230" s="2"/>
      <c r="AA230" s="2"/>
      <c r="AB230" s="2"/>
      <c r="AC230" s="2"/>
      <c r="AD230" s="2"/>
      <c r="AE230" s="2"/>
      <c r="AF230" s="2"/>
      <c r="AG230" s="2"/>
      <c r="AH230" s="2"/>
      <c r="AI230" s="2"/>
      <c r="AJ230" s="2"/>
      <c r="AK230" s="2"/>
      <c r="AL230" s="2"/>
      <c r="AM230" s="2"/>
      <c r="AN230" s="2"/>
      <c r="AO230" s="2"/>
      <c r="AP230" s="2"/>
      <c r="AQ230" s="2"/>
      <c r="AR230" s="2"/>
      <c r="AS230" s="2"/>
      <c r="AT230" s="2"/>
      <c r="AU230" s="2"/>
      <c r="AV230" s="2"/>
      <c r="AW230" s="2"/>
      <c r="AX230" s="2"/>
      <c r="AY230" s="2"/>
      <c r="AZ230" s="2"/>
      <c r="BA230" s="2"/>
      <c r="BB230" s="2"/>
      <c r="BC230" s="2"/>
      <c r="BD230" s="2"/>
      <c r="BE230" s="2"/>
      <c r="BF230" s="2"/>
      <c r="BG230" s="2"/>
      <c r="BH230" s="2"/>
      <c r="BI230" s="2"/>
      <c r="BJ230" s="2"/>
      <c r="BK230" s="2"/>
      <c r="BL230" s="2"/>
      <c r="BM230" s="2"/>
      <c r="BN230" s="2"/>
    </row>
    <row r="231" spans="1:66" s="48" customFormat="1" ht="21">
      <c r="A231" s="171" t="s">
        <v>71</v>
      </c>
      <c r="B231" s="69" t="s">
        <v>93</v>
      </c>
      <c r="C231" s="64" t="s">
        <v>26</v>
      </c>
      <c r="D231" s="64" t="s">
        <v>166</v>
      </c>
      <c r="E231" s="99" t="s">
        <v>96</v>
      </c>
      <c r="F231" s="19" t="s">
        <v>21</v>
      </c>
      <c r="G231" s="45">
        <f>G232+G233+G234+G235</f>
        <v>1532919.14</v>
      </c>
      <c r="H231" s="45">
        <f t="shared" ref="H231:N231" si="87">H232+H233+H234+H235</f>
        <v>10570.14</v>
      </c>
      <c r="I231" s="45">
        <f t="shared" si="87"/>
        <v>1522349</v>
      </c>
      <c r="J231" s="45">
        <f t="shared" si="87"/>
        <v>0</v>
      </c>
      <c r="K231" s="45">
        <f t="shared" si="87"/>
        <v>0</v>
      </c>
      <c r="L231" s="45">
        <f t="shared" si="87"/>
        <v>0</v>
      </c>
      <c r="M231" s="45">
        <f>M232+M233+M234+M235</f>
        <v>0</v>
      </c>
      <c r="N231" s="45">
        <f t="shared" si="87"/>
        <v>0</v>
      </c>
      <c r="O231" s="96" t="s">
        <v>73</v>
      </c>
      <c r="P231" s="139" t="s">
        <v>10</v>
      </c>
      <c r="Q231" s="142" t="s">
        <v>14</v>
      </c>
      <c r="R231" s="149">
        <v>65</v>
      </c>
      <c r="S231" s="149">
        <v>66</v>
      </c>
      <c r="T231" s="149">
        <v>67</v>
      </c>
      <c r="U231" s="149">
        <v>68</v>
      </c>
      <c r="V231" s="73">
        <v>69</v>
      </c>
      <c r="W231" s="73">
        <v>70</v>
      </c>
      <c r="X231" s="73">
        <v>70</v>
      </c>
      <c r="Y231" s="2"/>
      <c r="Z231" s="2"/>
      <c r="AA231" s="2"/>
      <c r="AB231" s="2"/>
      <c r="AC231" s="2"/>
      <c r="AD231" s="2"/>
      <c r="AE231" s="2"/>
      <c r="AF231" s="2"/>
      <c r="AG231" s="2"/>
      <c r="AH231" s="2"/>
      <c r="AI231" s="2"/>
      <c r="AJ231" s="2"/>
      <c r="AK231" s="2"/>
      <c r="AL231" s="2"/>
      <c r="AM231" s="2"/>
      <c r="AN231" s="2"/>
      <c r="AO231" s="2"/>
      <c r="AP231" s="2"/>
      <c r="AQ231" s="2"/>
      <c r="AR231" s="2"/>
      <c r="AS231" s="2"/>
      <c r="AT231" s="2"/>
      <c r="AU231" s="2"/>
      <c r="AV231" s="2"/>
      <c r="AW231" s="2"/>
      <c r="AX231" s="2"/>
      <c r="AY231" s="2"/>
      <c r="AZ231" s="2"/>
      <c r="BA231" s="2"/>
      <c r="BB231" s="2"/>
      <c r="BC231" s="2"/>
      <c r="BD231" s="2"/>
      <c r="BE231" s="2"/>
      <c r="BF231" s="2"/>
      <c r="BG231" s="2"/>
      <c r="BH231" s="2"/>
      <c r="BI231" s="2"/>
      <c r="BJ231" s="2"/>
      <c r="BK231" s="2"/>
      <c r="BL231" s="2"/>
      <c r="BM231" s="2"/>
      <c r="BN231" s="2"/>
    </row>
    <row r="232" spans="1:66" s="48" customFormat="1">
      <c r="A232" s="91"/>
      <c r="B232" s="70"/>
      <c r="C232" s="64"/>
      <c r="D232" s="64"/>
      <c r="E232" s="100"/>
      <c r="F232" s="19" t="s">
        <v>31</v>
      </c>
      <c r="G232" s="41">
        <f>H232+I232+J232+K232+L232+N232+M232</f>
        <v>10570.14</v>
      </c>
      <c r="H232" s="41">
        <v>10570.14</v>
      </c>
      <c r="I232" s="41">
        <v>0</v>
      </c>
      <c r="J232" s="41">
        <v>0</v>
      </c>
      <c r="K232" s="41">
        <v>0</v>
      </c>
      <c r="L232" s="41">
        <v>0</v>
      </c>
      <c r="M232" s="41">
        <v>0</v>
      </c>
      <c r="N232" s="41">
        <v>0</v>
      </c>
      <c r="O232" s="97"/>
      <c r="P232" s="140"/>
      <c r="Q232" s="143"/>
      <c r="R232" s="149"/>
      <c r="S232" s="149"/>
      <c r="T232" s="149"/>
      <c r="U232" s="149"/>
      <c r="V232" s="73"/>
      <c r="W232" s="73"/>
      <c r="X232" s="73"/>
      <c r="Y232" s="2"/>
      <c r="Z232" s="2"/>
      <c r="AA232" s="2"/>
      <c r="AB232" s="2"/>
      <c r="AC232" s="2"/>
      <c r="AD232" s="2"/>
      <c r="AE232" s="2"/>
      <c r="AF232" s="2"/>
      <c r="AG232" s="2"/>
      <c r="AH232" s="2"/>
      <c r="AI232" s="2"/>
      <c r="AJ232" s="2"/>
      <c r="AK232" s="2"/>
      <c r="AL232" s="2"/>
      <c r="AM232" s="2"/>
      <c r="AN232" s="2"/>
      <c r="AO232" s="2"/>
      <c r="AP232" s="2"/>
      <c r="AQ232" s="2"/>
      <c r="AR232" s="2"/>
      <c r="AS232" s="2"/>
      <c r="AT232" s="2"/>
      <c r="AU232" s="2"/>
      <c r="AV232" s="2"/>
      <c r="AW232" s="2"/>
      <c r="AX232" s="2"/>
      <c r="AY232" s="2"/>
      <c r="AZ232" s="2"/>
      <c r="BA232" s="2"/>
      <c r="BB232" s="2"/>
      <c r="BC232" s="2"/>
      <c r="BD232" s="2"/>
      <c r="BE232" s="2"/>
      <c r="BF232" s="2"/>
      <c r="BG232" s="2"/>
      <c r="BH232" s="2"/>
      <c r="BI232" s="2"/>
      <c r="BJ232" s="2"/>
      <c r="BK232" s="2"/>
      <c r="BL232" s="2"/>
      <c r="BM232" s="2"/>
      <c r="BN232" s="2"/>
    </row>
    <row r="233" spans="1:66" s="48" customFormat="1">
      <c r="A233" s="91"/>
      <c r="B233" s="70"/>
      <c r="C233" s="64"/>
      <c r="D233" s="64"/>
      <c r="E233" s="100"/>
      <c r="F233" s="19" t="s">
        <v>72</v>
      </c>
      <c r="G233" s="41">
        <f>H233+I233+J233+K233+L233+N233+M233</f>
        <v>1522349</v>
      </c>
      <c r="H233" s="41">
        <v>0</v>
      </c>
      <c r="I233" s="41">
        <v>1522349</v>
      </c>
      <c r="J233" s="41">
        <v>0</v>
      </c>
      <c r="K233" s="41">
        <v>0</v>
      </c>
      <c r="L233" s="41">
        <v>0</v>
      </c>
      <c r="M233" s="41">
        <v>0</v>
      </c>
      <c r="N233" s="41">
        <v>0</v>
      </c>
      <c r="O233" s="97"/>
      <c r="P233" s="140"/>
      <c r="Q233" s="143"/>
      <c r="R233" s="149"/>
      <c r="S233" s="149"/>
      <c r="T233" s="149"/>
      <c r="U233" s="149"/>
      <c r="V233" s="73"/>
      <c r="W233" s="73"/>
      <c r="X233" s="73"/>
      <c r="Y233" s="2"/>
      <c r="Z233" s="2"/>
      <c r="AA233" s="2"/>
      <c r="AB233" s="2"/>
      <c r="AC233" s="2"/>
      <c r="AD233" s="2"/>
      <c r="AE233" s="2"/>
      <c r="AF233" s="2"/>
      <c r="AG233" s="2"/>
      <c r="AH233" s="2"/>
      <c r="AI233" s="2"/>
      <c r="AJ233" s="2"/>
      <c r="AK233" s="2"/>
      <c r="AL233" s="2"/>
      <c r="AM233" s="2"/>
      <c r="AN233" s="2"/>
      <c r="AO233" s="2"/>
      <c r="AP233" s="2"/>
      <c r="AQ233" s="2"/>
      <c r="AR233" s="2"/>
      <c r="AS233" s="2"/>
      <c r="AT233" s="2"/>
      <c r="AU233" s="2"/>
      <c r="AV233" s="2"/>
      <c r="AW233" s="2"/>
      <c r="AX233" s="2"/>
      <c r="AY233" s="2"/>
      <c r="AZ233" s="2"/>
      <c r="BA233" s="2"/>
      <c r="BB233" s="2"/>
      <c r="BC233" s="2"/>
      <c r="BD233" s="2"/>
      <c r="BE233" s="2"/>
      <c r="BF233" s="2"/>
      <c r="BG233" s="2"/>
      <c r="BH233" s="2"/>
      <c r="BI233" s="2"/>
      <c r="BJ233" s="2"/>
      <c r="BK233" s="2"/>
      <c r="BL233" s="2"/>
      <c r="BM233" s="2"/>
      <c r="BN233" s="2"/>
    </row>
    <row r="234" spans="1:66" s="48" customFormat="1">
      <c r="A234" s="91"/>
      <c r="B234" s="70"/>
      <c r="C234" s="64"/>
      <c r="D234" s="64"/>
      <c r="E234" s="100"/>
      <c r="F234" s="19" t="s">
        <v>32</v>
      </c>
      <c r="G234" s="41">
        <f>H234+I234+J234+K234+L234+N234+M234</f>
        <v>0</v>
      </c>
      <c r="H234" s="41">
        <v>0</v>
      </c>
      <c r="I234" s="41">
        <v>0</v>
      </c>
      <c r="J234" s="41">
        <v>0</v>
      </c>
      <c r="K234" s="41">
        <v>0</v>
      </c>
      <c r="L234" s="41">
        <v>0</v>
      </c>
      <c r="M234" s="41">
        <v>0</v>
      </c>
      <c r="N234" s="41">
        <v>0</v>
      </c>
      <c r="O234" s="97"/>
      <c r="P234" s="140"/>
      <c r="Q234" s="143"/>
      <c r="R234" s="149"/>
      <c r="S234" s="149"/>
      <c r="T234" s="149"/>
      <c r="U234" s="149"/>
      <c r="V234" s="73"/>
      <c r="W234" s="73"/>
      <c r="X234" s="73"/>
      <c r="Y234" s="2"/>
      <c r="Z234" s="2"/>
      <c r="AA234" s="2"/>
      <c r="AB234" s="2"/>
      <c r="AC234" s="2"/>
      <c r="AD234" s="2"/>
      <c r="AE234" s="2"/>
      <c r="AF234" s="2"/>
      <c r="AG234" s="2"/>
      <c r="AH234" s="2"/>
      <c r="AI234" s="2"/>
      <c r="AJ234" s="2"/>
      <c r="AK234" s="2"/>
      <c r="AL234" s="2"/>
      <c r="AM234" s="2"/>
      <c r="AN234" s="2"/>
      <c r="AO234" s="2"/>
      <c r="AP234" s="2"/>
      <c r="AQ234" s="2"/>
      <c r="AR234" s="2"/>
      <c r="AS234" s="2"/>
      <c r="AT234" s="2"/>
      <c r="AU234" s="2"/>
      <c r="AV234" s="2"/>
      <c r="AW234" s="2"/>
      <c r="AX234" s="2"/>
      <c r="AY234" s="2"/>
      <c r="AZ234" s="2"/>
      <c r="BA234" s="2"/>
      <c r="BB234" s="2"/>
      <c r="BC234" s="2"/>
      <c r="BD234" s="2"/>
      <c r="BE234" s="2"/>
      <c r="BF234" s="2"/>
      <c r="BG234" s="2"/>
      <c r="BH234" s="2"/>
      <c r="BI234" s="2"/>
      <c r="BJ234" s="2"/>
      <c r="BK234" s="2"/>
      <c r="BL234" s="2"/>
      <c r="BM234" s="2"/>
      <c r="BN234" s="2"/>
    </row>
    <row r="235" spans="1:66" s="48" customFormat="1" ht="17.25" customHeight="1">
      <c r="A235" s="92"/>
      <c r="B235" s="71"/>
      <c r="C235" s="65"/>
      <c r="D235" s="65"/>
      <c r="E235" s="101"/>
      <c r="F235" s="35" t="s">
        <v>33</v>
      </c>
      <c r="G235" s="41">
        <f>H235+I235+J235+K235+L235+N235+M235</f>
        <v>0</v>
      </c>
      <c r="H235" s="41">
        <v>0</v>
      </c>
      <c r="I235" s="41">
        <v>0</v>
      </c>
      <c r="J235" s="41">
        <v>0</v>
      </c>
      <c r="K235" s="41">
        <v>0</v>
      </c>
      <c r="L235" s="41">
        <v>0</v>
      </c>
      <c r="M235" s="41">
        <v>0</v>
      </c>
      <c r="N235" s="41">
        <v>0</v>
      </c>
      <c r="O235" s="98"/>
      <c r="P235" s="141"/>
      <c r="Q235" s="144"/>
      <c r="R235" s="149"/>
      <c r="S235" s="149"/>
      <c r="T235" s="149"/>
      <c r="U235" s="149"/>
      <c r="V235" s="73"/>
      <c r="W235" s="73"/>
      <c r="X235" s="73"/>
      <c r="Y235" s="2"/>
      <c r="Z235" s="2"/>
      <c r="AA235" s="2"/>
      <c r="AB235" s="2"/>
      <c r="AC235" s="2"/>
      <c r="AD235" s="2"/>
      <c r="AE235" s="2"/>
      <c r="AF235" s="2"/>
      <c r="AG235" s="2"/>
      <c r="AH235" s="2"/>
      <c r="AI235" s="2"/>
      <c r="AJ235" s="2"/>
      <c r="AK235" s="2"/>
      <c r="AL235" s="2"/>
      <c r="AM235" s="2"/>
      <c r="AN235" s="2"/>
      <c r="AO235" s="2"/>
      <c r="AP235" s="2"/>
      <c r="AQ235" s="2"/>
      <c r="AR235" s="2"/>
      <c r="AS235" s="2"/>
      <c r="AT235" s="2"/>
      <c r="AU235" s="2"/>
      <c r="AV235" s="2"/>
      <c r="AW235" s="2"/>
      <c r="AX235" s="2"/>
      <c r="AY235" s="2"/>
      <c r="AZ235" s="2"/>
      <c r="BA235" s="2"/>
      <c r="BB235" s="2"/>
      <c r="BC235" s="2"/>
      <c r="BD235" s="2"/>
      <c r="BE235" s="2"/>
      <c r="BF235" s="2"/>
      <c r="BG235" s="2"/>
      <c r="BH235" s="2"/>
      <c r="BI235" s="2"/>
      <c r="BJ235" s="2"/>
      <c r="BK235" s="2"/>
      <c r="BL235" s="2"/>
      <c r="BM235" s="2"/>
      <c r="BN235" s="2"/>
    </row>
    <row r="236" spans="1:66" s="48" customFormat="1" ht="21">
      <c r="A236" s="72" t="s">
        <v>114</v>
      </c>
      <c r="B236" s="72"/>
      <c r="C236" s="64" t="s">
        <v>26</v>
      </c>
      <c r="D236" s="64" t="s">
        <v>166</v>
      </c>
      <c r="E236" s="99" t="s">
        <v>96</v>
      </c>
      <c r="F236" s="19" t="s">
        <v>21</v>
      </c>
      <c r="G236" s="45">
        <f t="shared" ref="G236:N236" si="88">G237+G238+G239+G240</f>
        <v>1532919.14</v>
      </c>
      <c r="H236" s="45">
        <f t="shared" si="88"/>
        <v>10570.14</v>
      </c>
      <c r="I236" s="45">
        <f t="shared" si="88"/>
        <v>1522349</v>
      </c>
      <c r="J236" s="45">
        <f t="shared" si="88"/>
        <v>0</v>
      </c>
      <c r="K236" s="45">
        <f t="shared" si="88"/>
        <v>0</v>
      </c>
      <c r="L236" s="45">
        <f t="shared" si="88"/>
        <v>0</v>
      </c>
      <c r="M236" s="45">
        <f>M237+M238+M239+M240</f>
        <v>0</v>
      </c>
      <c r="N236" s="45">
        <f t="shared" si="88"/>
        <v>0</v>
      </c>
      <c r="O236" s="42" t="s">
        <v>14</v>
      </c>
      <c r="P236" s="42" t="s">
        <v>14</v>
      </c>
      <c r="Q236" s="46" t="s">
        <v>14</v>
      </c>
      <c r="R236" s="47" t="s">
        <v>14</v>
      </c>
      <c r="S236" s="47" t="s">
        <v>14</v>
      </c>
      <c r="T236" s="47" t="s">
        <v>14</v>
      </c>
      <c r="U236" s="47" t="s">
        <v>14</v>
      </c>
      <c r="V236" s="47" t="s">
        <v>14</v>
      </c>
      <c r="W236" s="47" t="s">
        <v>14</v>
      </c>
      <c r="X236" s="47" t="s">
        <v>14</v>
      </c>
      <c r="Y236" s="2"/>
      <c r="Z236" s="2"/>
      <c r="AA236" s="2"/>
      <c r="AB236" s="2"/>
      <c r="AC236" s="2"/>
      <c r="AD236" s="2"/>
      <c r="AE236" s="2"/>
      <c r="AF236" s="2"/>
      <c r="AG236" s="2"/>
      <c r="AH236" s="2"/>
      <c r="AI236" s="2"/>
      <c r="AJ236" s="2"/>
      <c r="AK236" s="2"/>
      <c r="AL236" s="2"/>
      <c r="AM236" s="2"/>
      <c r="AN236" s="2"/>
      <c r="AO236" s="2"/>
      <c r="AP236" s="2"/>
      <c r="AQ236" s="2"/>
      <c r="AR236" s="2"/>
      <c r="AS236" s="2"/>
      <c r="AT236" s="2"/>
      <c r="AU236" s="2"/>
      <c r="AV236" s="2"/>
      <c r="AW236" s="2"/>
      <c r="AX236" s="2"/>
      <c r="AY236" s="2"/>
      <c r="AZ236" s="2"/>
      <c r="BA236" s="2"/>
      <c r="BB236" s="2"/>
      <c r="BC236" s="2"/>
      <c r="BD236" s="2"/>
      <c r="BE236" s="2"/>
      <c r="BF236" s="2"/>
      <c r="BG236" s="2"/>
      <c r="BH236" s="2"/>
      <c r="BI236" s="2"/>
      <c r="BJ236" s="2"/>
      <c r="BK236" s="2"/>
      <c r="BL236" s="2"/>
      <c r="BM236" s="2"/>
      <c r="BN236" s="2"/>
    </row>
    <row r="237" spans="1:66" s="48" customFormat="1">
      <c r="A237" s="72"/>
      <c r="B237" s="72"/>
      <c r="C237" s="64"/>
      <c r="D237" s="64"/>
      <c r="E237" s="100"/>
      <c r="F237" s="19" t="s">
        <v>31</v>
      </c>
      <c r="G237" s="41">
        <f>H237+I237+J237+K237+L237+N237+M237</f>
        <v>10570.14</v>
      </c>
      <c r="H237" s="41">
        <f t="shared" ref="H237:N237" si="89">H222</f>
        <v>10570.14</v>
      </c>
      <c r="I237" s="41">
        <f t="shared" si="89"/>
        <v>0</v>
      </c>
      <c r="J237" s="41">
        <f t="shared" si="89"/>
        <v>0</v>
      </c>
      <c r="K237" s="41">
        <f t="shared" si="89"/>
        <v>0</v>
      </c>
      <c r="L237" s="41">
        <f t="shared" si="89"/>
        <v>0</v>
      </c>
      <c r="M237" s="41">
        <f>M222</f>
        <v>0</v>
      </c>
      <c r="N237" s="41">
        <f t="shared" si="89"/>
        <v>0</v>
      </c>
      <c r="O237" s="42" t="s">
        <v>14</v>
      </c>
      <c r="P237" s="42" t="s">
        <v>14</v>
      </c>
      <c r="Q237" s="46" t="s">
        <v>14</v>
      </c>
      <c r="R237" s="47" t="s">
        <v>14</v>
      </c>
      <c r="S237" s="47" t="s">
        <v>14</v>
      </c>
      <c r="T237" s="47" t="s">
        <v>14</v>
      </c>
      <c r="U237" s="47" t="s">
        <v>14</v>
      </c>
      <c r="V237" s="47" t="s">
        <v>14</v>
      </c>
      <c r="W237" s="47" t="s">
        <v>14</v>
      </c>
      <c r="X237" s="47" t="s">
        <v>14</v>
      </c>
      <c r="Y237" s="2"/>
      <c r="Z237" s="2"/>
      <c r="AA237" s="2"/>
      <c r="AB237" s="2"/>
      <c r="AC237" s="2"/>
      <c r="AD237" s="2"/>
      <c r="AE237" s="2"/>
      <c r="AF237" s="2"/>
      <c r="AG237" s="2"/>
      <c r="AH237" s="2"/>
      <c r="AI237" s="2"/>
      <c r="AJ237" s="2"/>
      <c r="AK237" s="2"/>
      <c r="AL237" s="2"/>
      <c r="AM237" s="2"/>
      <c r="AN237" s="2"/>
      <c r="AO237" s="2"/>
      <c r="AP237" s="2"/>
      <c r="AQ237" s="2"/>
      <c r="AR237" s="2"/>
      <c r="AS237" s="2"/>
      <c r="AT237" s="2"/>
      <c r="AU237" s="2"/>
      <c r="AV237" s="2"/>
      <c r="AW237" s="2"/>
      <c r="AX237" s="2"/>
      <c r="AY237" s="2"/>
      <c r="AZ237" s="2"/>
      <c r="BA237" s="2"/>
      <c r="BB237" s="2"/>
      <c r="BC237" s="2"/>
      <c r="BD237" s="2"/>
      <c r="BE237" s="2"/>
      <c r="BF237" s="2"/>
      <c r="BG237" s="2"/>
      <c r="BH237" s="2"/>
      <c r="BI237" s="2"/>
      <c r="BJ237" s="2"/>
      <c r="BK237" s="2"/>
      <c r="BL237" s="2"/>
      <c r="BM237" s="2"/>
      <c r="BN237" s="2"/>
    </row>
    <row r="238" spans="1:66" s="48" customFormat="1">
      <c r="A238" s="72"/>
      <c r="B238" s="72"/>
      <c r="C238" s="64"/>
      <c r="D238" s="64"/>
      <c r="E238" s="100"/>
      <c r="F238" s="19" t="s">
        <v>72</v>
      </c>
      <c r="G238" s="41">
        <f>H238+I238+J238+K238+L238+N238+M238</f>
        <v>1522349</v>
      </c>
      <c r="H238" s="41">
        <f t="shared" ref="H238:N240" si="90">H223</f>
        <v>0</v>
      </c>
      <c r="I238" s="41">
        <f t="shared" si="90"/>
        <v>1522349</v>
      </c>
      <c r="J238" s="41">
        <f t="shared" si="90"/>
        <v>0</v>
      </c>
      <c r="K238" s="41">
        <f t="shared" si="90"/>
        <v>0</v>
      </c>
      <c r="L238" s="41">
        <f t="shared" si="90"/>
        <v>0</v>
      </c>
      <c r="M238" s="41">
        <f>M223</f>
        <v>0</v>
      </c>
      <c r="N238" s="41">
        <f t="shared" si="90"/>
        <v>0</v>
      </c>
      <c r="O238" s="42" t="s">
        <v>14</v>
      </c>
      <c r="P238" s="42" t="s">
        <v>14</v>
      </c>
      <c r="Q238" s="46" t="s">
        <v>14</v>
      </c>
      <c r="R238" s="47" t="s">
        <v>14</v>
      </c>
      <c r="S238" s="47" t="s">
        <v>14</v>
      </c>
      <c r="T238" s="47" t="s">
        <v>14</v>
      </c>
      <c r="U238" s="47" t="s">
        <v>14</v>
      </c>
      <c r="V238" s="47" t="s">
        <v>14</v>
      </c>
      <c r="W238" s="47" t="s">
        <v>14</v>
      </c>
      <c r="X238" s="47" t="s">
        <v>14</v>
      </c>
      <c r="Y238" s="2"/>
      <c r="Z238" s="2"/>
      <c r="AA238" s="2"/>
      <c r="AB238" s="2"/>
      <c r="AC238" s="2"/>
      <c r="AD238" s="2"/>
      <c r="AE238" s="2"/>
      <c r="AF238" s="2"/>
      <c r="AG238" s="2"/>
      <c r="AH238" s="2"/>
      <c r="AI238" s="2"/>
      <c r="AJ238" s="2"/>
      <c r="AK238" s="2"/>
      <c r="AL238" s="2"/>
      <c r="AM238" s="2"/>
      <c r="AN238" s="2"/>
      <c r="AO238" s="2"/>
      <c r="AP238" s="2"/>
      <c r="AQ238" s="2"/>
      <c r="AR238" s="2"/>
      <c r="AS238" s="2"/>
      <c r="AT238" s="2"/>
      <c r="AU238" s="2"/>
      <c r="AV238" s="2"/>
      <c r="AW238" s="2"/>
      <c r="AX238" s="2"/>
      <c r="AY238" s="2"/>
      <c r="AZ238" s="2"/>
      <c r="BA238" s="2"/>
      <c r="BB238" s="2"/>
      <c r="BC238" s="2"/>
      <c r="BD238" s="2"/>
      <c r="BE238" s="2"/>
      <c r="BF238" s="2"/>
      <c r="BG238" s="2"/>
      <c r="BH238" s="2"/>
      <c r="BI238" s="2"/>
      <c r="BJ238" s="2"/>
      <c r="BK238" s="2"/>
      <c r="BL238" s="2"/>
      <c r="BM238" s="2"/>
      <c r="BN238" s="2"/>
    </row>
    <row r="239" spans="1:66" s="48" customFormat="1">
      <c r="A239" s="72"/>
      <c r="B239" s="72"/>
      <c r="C239" s="64"/>
      <c r="D239" s="64"/>
      <c r="E239" s="100"/>
      <c r="F239" s="35" t="s">
        <v>32</v>
      </c>
      <c r="G239" s="41">
        <f>H239+I239+J239+K239+L239+N239+M239</f>
        <v>0</v>
      </c>
      <c r="H239" s="41">
        <f t="shared" si="90"/>
        <v>0</v>
      </c>
      <c r="I239" s="41">
        <f t="shared" si="90"/>
        <v>0</v>
      </c>
      <c r="J239" s="41">
        <f t="shared" si="90"/>
        <v>0</v>
      </c>
      <c r="K239" s="41">
        <f t="shared" si="90"/>
        <v>0</v>
      </c>
      <c r="L239" s="41">
        <f t="shared" si="90"/>
        <v>0</v>
      </c>
      <c r="M239" s="41">
        <f>M224</f>
        <v>0</v>
      </c>
      <c r="N239" s="41">
        <f t="shared" si="90"/>
        <v>0</v>
      </c>
      <c r="O239" s="42" t="s">
        <v>14</v>
      </c>
      <c r="P239" s="42" t="s">
        <v>14</v>
      </c>
      <c r="Q239" s="46" t="s">
        <v>14</v>
      </c>
      <c r="R239" s="47" t="s">
        <v>14</v>
      </c>
      <c r="S239" s="47" t="s">
        <v>14</v>
      </c>
      <c r="T239" s="47" t="s">
        <v>14</v>
      </c>
      <c r="U239" s="47" t="s">
        <v>14</v>
      </c>
      <c r="V239" s="47" t="s">
        <v>14</v>
      </c>
      <c r="W239" s="47" t="s">
        <v>14</v>
      </c>
      <c r="X239" s="47" t="s">
        <v>14</v>
      </c>
      <c r="Y239" s="2"/>
      <c r="Z239" s="2"/>
      <c r="AA239" s="2"/>
      <c r="AB239" s="2"/>
      <c r="AC239" s="2"/>
      <c r="AD239" s="2"/>
      <c r="AE239" s="2"/>
      <c r="AF239" s="2"/>
      <c r="AG239" s="2"/>
      <c r="AH239" s="2"/>
      <c r="AI239" s="2"/>
      <c r="AJ239" s="2"/>
      <c r="AK239" s="2"/>
      <c r="AL239" s="2"/>
      <c r="AM239" s="2"/>
      <c r="AN239" s="2"/>
      <c r="AO239" s="2"/>
      <c r="AP239" s="2"/>
      <c r="AQ239" s="2"/>
      <c r="AR239" s="2"/>
      <c r="AS239" s="2"/>
      <c r="AT239" s="2"/>
      <c r="AU239" s="2"/>
      <c r="AV239" s="2"/>
      <c r="AW239" s="2"/>
      <c r="AX239" s="2"/>
      <c r="AY239" s="2"/>
      <c r="AZ239" s="2"/>
      <c r="BA239" s="2"/>
      <c r="BB239" s="2"/>
      <c r="BC239" s="2"/>
      <c r="BD239" s="2"/>
      <c r="BE239" s="2"/>
      <c r="BF239" s="2"/>
      <c r="BG239" s="2"/>
      <c r="BH239" s="2"/>
      <c r="BI239" s="2"/>
      <c r="BJ239" s="2"/>
      <c r="BK239" s="2"/>
      <c r="BL239" s="2"/>
      <c r="BM239" s="2"/>
      <c r="BN239" s="2"/>
    </row>
    <row r="240" spans="1:66" s="48" customFormat="1" ht="43.5" customHeight="1">
      <c r="A240" s="69"/>
      <c r="B240" s="69"/>
      <c r="C240" s="65"/>
      <c r="D240" s="65"/>
      <c r="E240" s="150"/>
      <c r="F240" s="49" t="s">
        <v>33</v>
      </c>
      <c r="G240" s="41">
        <f>H240+I240+J240+K240+L240+N240+M240</f>
        <v>0</v>
      </c>
      <c r="H240" s="41">
        <f t="shared" si="90"/>
        <v>0</v>
      </c>
      <c r="I240" s="41">
        <f t="shared" si="90"/>
        <v>0</v>
      </c>
      <c r="J240" s="41">
        <f t="shared" si="90"/>
        <v>0</v>
      </c>
      <c r="K240" s="41">
        <f t="shared" si="90"/>
        <v>0</v>
      </c>
      <c r="L240" s="41">
        <f t="shared" si="90"/>
        <v>0</v>
      </c>
      <c r="M240" s="41">
        <f>M225</f>
        <v>0</v>
      </c>
      <c r="N240" s="41">
        <f t="shared" si="90"/>
        <v>0</v>
      </c>
      <c r="O240" s="42" t="s">
        <v>14</v>
      </c>
      <c r="P240" s="42" t="s">
        <v>14</v>
      </c>
      <c r="Q240" s="46" t="s">
        <v>14</v>
      </c>
      <c r="R240" s="47" t="s">
        <v>14</v>
      </c>
      <c r="S240" s="47" t="s">
        <v>14</v>
      </c>
      <c r="T240" s="47" t="s">
        <v>14</v>
      </c>
      <c r="U240" s="47" t="s">
        <v>14</v>
      </c>
      <c r="V240" s="47" t="s">
        <v>14</v>
      </c>
      <c r="W240" s="47" t="s">
        <v>14</v>
      </c>
      <c r="X240" s="47" t="s">
        <v>14</v>
      </c>
      <c r="Y240" s="2"/>
      <c r="Z240" s="2"/>
      <c r="AA240" s="2"/>
      <c r="AB240" s="2"/>
      <c r="AC240" s="2"/>
      <c r="AD240" s="2"/>
      <c r="AE240" s="2"/>
      <c r="AF240" s="2"/>
      <c r="AG240" s="2"/>
      <c r="AH240" s="2"/>
      <c r="AI240" s="2"/>
      <c r="AJ240" s="2"/>
      <c r="AK240" s="2"/>
      <c r="AL240" s="2"/>
      <c r="AM240" s="2"/>
      <c r="AN240" s="2"/>
      <c r="AO240" s="2"/>
      <c r="AP240" s="2"/>
      <c r="AQ240" s="2"/>
      <c r="AR240" s="2"/>
      <c r="AS240" s="2"/>
      <c r="AT240" s="2"/>
      <c r="AU240" s="2"/>
      <c r="AV240" s="2"/>
      <c r="AW240" s="2"/>
      <c r="AX240" s="2"/>
      <c r="AY240" s="2"/>
      <c r="AZ240" s="2"/>
      <c r="BA240" s="2"/>
      <c r="BB240" s="2"/>
      <c r="BC240" s="2"/>
      <c r="BD240" s="2"/>
      <c r="BE240" s="2"/>
      <c r="BF240" s="2"/>
      <c r="BG240" s="2"/>
      <c r="BH240" s="2"/>
      <c r="BI240" s="2"/>
      <c r="BJ240" s="2"/>
      <c r="BK240" s="2"/>
      <c r="BL240" s="2"/>
      <c r="BM240" s="2"/>
      <c r="BN240" s="2"/>
    </row>
    <row r="241" spans="1:66" s="48" customFormat="1" ht="18" customHeight="1">
      <c r="A241" s="72" t="s">
        <v>115</v>
      </c>
      <c r="B241" s="72"/>
      <c r="C241" s="72"/>
      <c r="D241" s="72"/>
      <c r="E241" s="72"/>
      <c r="F241" s="49" t="s">
        <v>21</v>
      </c>
      <c r="G241" s="50">
        <f t="shared" ref="G241:N241" si="91">G242+G243+G244+G245</f>
        <v>479532148.44</v>
      </c>
      <c r="H241" s="50">
        <f t="shared" si="91"/>
        <v>58086148.710000001</v>
      </c>
      <c r="I241" s="50">
        <f t="shared" si="91"/>
        <v>63302757.520000003</v>
      </c>
      <c r="J241" s="50">
        <f t="shared" si="91"/>
        <v>70790411.180000007</v>
      </c>
      <c r="K241" s="50">
        <f>K242+K243+K244+K245</f>
        <v>91479256.370000005</v>
      </c>
      <c r="L241" s="50">
        <f t="shared" si="91"/>
        <v>98984504.659999996</v>
      </c>
      <c r="M241" s="50">
        <f>M242+M243+M244+M245</f>
        <v>48094535</v>
      </c>
      <c r="N241" s="50">
        <f t="shared" si="91"/>
        <v>48794535</v>
      </c>
      <c r="O241" s="42" t="s">
        <v>14</v>
      </c>
      <c r="P241" s="42" t="s">
        <v>14</v>
      </c>
      <c r="Q241" s="46" t="s">
        <v>14</v>
      </c>
      <c r="R241" s="47" t="s">
        <v>14</v>
      </c>
      <c r="S241" s="47" t="s">
        <v>14</v>
      </c>
      <c r="T241" s="47" t="s">
        <v>14</v>
      </c>
      <c r="U241" s="47" t="s">
        <v>14</v>
      </c>
      <c r="V241" s="47" t="s">
        <v>14</v>
      </c>
      <c r="W241" s="47" t="s">
        <v>14</v>
      </c>
      <c r="X241" s="47" t="s">
        <v>14</v>
      </c>
      <c r="Y241" s="2"/>
      <c r="Z241" s="2"/>
      <c r="AA241" s="2"/>
      <c r="AB241" s="2"/>
      <c r="AC241" s="2"/>
      <c r="AD241" s="2"/>
      <c r="AE241" s="2"/>
      <c r="AF241" s="2"/>
      <c r="AG241" s="2"/>
      <c r="AH241" s="2"/>
      <c r="AI241" s="2"/>
      <c r="AJ241" s="2"/>
      <c r="AK241" s="2"/>
      <c r="AL241" s="2"/>
      <c r="AM241" s="2"/>
      <c r="AN241" s="2"/>
      <c r="AO241" s="2"/>
      <c r="AP241" s="2"/>
      <c r="AQ241" s="2"/>
      <c r="AR241" s="2"/>
      <c r="AS241" s="2"/>
      <c r="AT241" s="2"/>
      <c r="AU241" s="2"/>
      <c r="AV241" s="2"/>
      <c r="AW241" s="2"/>
      <c r="AX241" s="2"/>
      <c r="AY241" s="2"/>
      <c r="AZ241" s="2"/>
      <c r="BA241" s="2"/>
      <c r="BB241" s="2"/>
      <c r="BC241" s="2"/>
      <c r="BD241" s="2"/>
      <c r="BE241" s="2"/>
      <c r="BF241" s="2"/>
      <c r="BG241" s="2"/>
      <c r="BH241" s="2"/>
      <c r="BI241" s="2"/>
      <c r="BJ241" s="2"/>
      <c r="BK241" s="2"/>
      <c r="BL241" s="2"/>
      <c r="BM241" s="2"/>
      <c r="BN241" s="2"/>
    </row>
    <row r="242" spans="1:66" s="48" customFormat="1">
      <c r="A242" s="72"/>
      <c r="B242" s="72"/>
      <c r="C242" s="72"/>
      <c r="D242" s="72"/>
      <c r="E242" s="72"/>
      <c r="F242" s="49" t="s">
        <v>31</v>
      </c>
      <c r="G242" s="50">
        <f>H242+I242+J242+K242+L242+N242+M242</f>
        <v>299379553.75999999</v>
      </c>
      <c r="H242" s="51">
        <f t="shared" ref="H242:N245" si="92">H237+H216</f>
        <v>39539576.920000002</v>
      </c>
      <c r="I242" s="51">
        <f t="shared" si="92"/>
        <v>40926574.200000003</v>
      </c>
      <c r="J242" s="51">
        <f t="shared" si="92"/>
        <v>43302019.609999999</v>
      </c>
      <c r="K242" s="51">
        <f t="shared" si="92"/>
        <v>32151727.869999997</v>
      </c>
      <c r="L242" s="51">
        <f t="shared" si="92"/>
        <v>46570585.160000004</v>
      </c>
      <c r="M242" s="51">
        <f>M237+M216</f>
        <v>48094535</v>
      </c>
      <c r="N242" s="51">
        <f t="shared" si="92"/>
        <v>48794535</v>
      </c>
      <c r="O242" s="42" t="s">
        <v>14</v>
      </c>
      <c r="P242" s="42" t="s">
        <v>14</v>
      </c>
      <c r="Q242" s="46" t="s">
        <v>14</v>
      </c>
      <c r="R242" s="47" t="s">
        <v>14</v>
      </c>
      <c r="S242" s="47" t="s">
        <v>14</v>
      </c>
      <c r="T242" s="47" t="s">
        <v>14</v>
      </c>
      <c r="U242" s="47" t="s">
        <v>14</v>
      </c>
      <c r="V242" s="47" t="s">
        <v>14</v>
      </c>
      <c r="W242" s="47" t="s">
        <v>14</v>
      </c>
      <c r="X242" s="47" t="s">
        <v>14</v>
      </c>
      <c r="Y242" s="2"/>
      <c r="Z242" s="2"/>
      <c r="AA242" s="2"/>
      <c r="AB242" s="2"/>
      <c r="AC242" s="2"/>
      <c r="AD242" s="2"/>
      <c r="AE242" s="2"/>
      <c r="AF242" s="2"/>
      <c r="AG242" s="2"/>
      <c r="AH242" s="2"/>
      <c r="AI242" s="2"/>
      <c r="AJ242" s="2"/>
      <c r="AK242" s="2"/>
      <c r="AL242" s="2"/>
      <c r="AM242" s="2"/>
      <c r="AN242" s="2"/>
      <c r="AO242" s="2"/>
      <c r="AP242" s="2"/>
      <c r="AQ242" s="2"/>
      <c r="AR242" s="2"/>
      <c r="AS242" s="2"/>
      <c r="AT242" s="2"/>
      <c r="AU242" s="2"/>
      <c r="AV242" s="2"/>
      <c r="AW242" s="2"/>
      <c r="AX242" s="2"/>
      <c r="AY242" s="2"/>
      <c r="AZ242" s="2"/>
      <c r="BA242" s="2"/>
      <c r="BB242" s="2"/>
      <c r="BC242" s="2"/>
      <c r="BD242" s="2"/>
      <c r="BE242" s="2"/>
      <c r="BF242" s="2"/>
      <c r="BG242" s="2"/>
      <c r="BH242" s="2"/>
      <c r="BI242" s="2"/>
      <c r="BJ242" s="2"/>
      <c r="BK242" s="2"/>
      <c r="BL242" s="2"/>
      <c r="BM242" s="2"/>
      <c r="BN242" s="2"/>
    </row>
    <row r="243" spans="1:66" s="48" customFormat="1">
      <c r="A243" s="72"/>
      <c r="B243" s="72"/>
      <c r="C243" s="72"/>
      <c r="D243" s="72"/>
      <c r="E243" s="72"/>
      <c r="F243" s="49" t="s">
        <v>72</v>
      </c>
      <c r="G243" s="50">
        <f>H243+I243+J243+K243+L243+N243+M243</f>
        <v>180152594.68000001</v>
      </c>
      <c r="H243" s="51">
        <f t="shared" si="92"/>
        <v>18546571.789999999</v>
      </c>
      <c r="I243" s="51">
        <f t="shared" si="92"/>
        <v>22376183.32</v>
      </c>
      <c r="J243" s="51">
        <f t="shared" si="92"/>
        <v>27488391.57</v>
      </c>
      <c r="K243" s="51">
        <f t="shared" si="92"/>
        <v>59327528.5</v>
      </c>
      <c r="L243" s="51">
        <f t="shared" si="92"/>
        <v>52413919.5</v>
      </c>
      <c r="M243" s="51">
        <f>M238+M217</f>
        <v>0</v>
      </c>
      <c r="N243" s="51">
        <f t="shared" si="92"/>
        <v>0</v>
      </c>
      <c r="O243" s="42" t="s">
        <v>14</v>
      </c>
      <c r="P243" s="42" t="s">
        <v>14</v>
      </c>
      <c r="Q243" s="46" t="s">
        <v>14</v>
      </c>
      <c r="R243" s="47" t="s">
        <v>14</v>
      </c>
      <c r="S243" s="47" t="s">
        <v>14</v>
      </c>
      <c r="T243" s="47" t="s">
        <v>14</v>
      </c>
      <c r="U243" s="47" t="s">
        <v>14</v>
      </c>
      <c r="V243" s="47" t="s">
        <v>14</v>
      </c>
      <c r="W243" s="47" t="s">
        <v>14</v>
      </c>
      <c r="X243" s="47" t="s">
        <v>14</v>
      </c>
      <c r="Y243" s="2"/>
      <c r="Z243" s="2"/>
      <c r="AA243" s="2"/>
      <c r="AB243" s="2"/>
      <c r="AC243" s="2"/>
      <c r="AD243" s="2"/>
      <c r="AE243" s="2"/>
      <c r="AF243" s="2"/>
      <c r="AG243" s="2"/>
      <c r="AH243" s="2"/>
      <c r="AI243" s="2"/>
      <c r="AJ243" s="2"/>
      <c r="AK243" s="2"/>
      <c r="AL243" s="2"/>
      <c r="AM243" s="2"/>
      <c r="AN243" s="2"/>
      <c r="AO243" s="2"/>
      <c r="AP243" s="2"/>
      <c r="AQ243" s="2"/>
      <c r="AR243" s="2"/>
      <c r="AS243" s="2"/>
      <c r="AT243" s="2"/>
      <c r="AU243" s="2"/>
      <c r="AV243" s="2"/>
      <c r="AW243" s="2"/>
      <c r="AX243" s="2"/>
      <c r="AY243" s="2"/>
      <c r="AZ243" s="2"/>
      <c r="BA243" s="2"/>
      <c r="BB243" s="2"/>
      <c r="BC243" s="2"/>
      <c r="BD243" s="2"/>
      <c r="BE243" s="2"/>
      <c r="BF243" s="2"/>
      <c r="BG243" s="2"/>
      <c r="BH243" s="2"/>
      <c r="BI243" s="2"/>
      <c r="BJ243" s="2"/>
      <c r="BK243" s="2"/>
      <c r="BL243" s="2"/>
      <c r="BM243" s="2"/>
      <c r="BN243" s="2"/>
    </row>
    <row r="244" spans="1:66" s="48" customFormat="1">
      <c r="A244" s="72"/>
      <c r="B244" s="72"/>
      <c r="C244" s="72"/>
      <c r="D244" s="72"/>
      <c r="E244" s="72"/>
      <c r="F244" s="49" t="s">
        <v>32</v>
      </c>
      <c r="G244" s="50">
        <f>H244+I244+J244+K244+L244+N244+M244</f>
        <v>0</v>
      </c>
      <c r="H244" s="51">
        <f t="shared" si="92"/>
        <v>0</v>
      </c>
      <c r="I244" s="51">
        <f t="shared" si="92"/>
        <v>0</v>
      </c>
      <c r="J244" s="51">
        <f t="shared" si="92"/>
        <v>0</v>
      </c>
      <c r="K244" s="51">
        <f t="shared" si="92"/>
        <v>0</v>
      </c>
      <c r="L244" s="51">
        <f t="shared" si="92"/>
        <v>0</v>
      </c>
      <c r="M244" s="51">
        <f>M239+M218</f>
        <v>0</v>
      </c>
      <c r="N244" s="51">
        <f t="shared" si="92"/>
        <v>0</v>
      </c>
      <c r="O244" s="42" t="s">
        <v>14</v>
      </c>
      <c r="P244" s="42" t="s">
        <v>14</v>
      </c>
      <c r="Q244" s="46" t="s">
        <v>14</v>
      </c>
      <c r="R244" s="47" t="s">
        <v>14</v>
      </c>
      <c r="S244" s="47" t="s">
        <v>14</v>
      </c>
      <c r="T244" s="47" t="s">
        <v>14</v>
      </c>
      <c r="U244" s="47" t="s">
        <v>14</v>
      </c>
      <c r="V244" s="47" t="s">
        <v>14</v>
      </c>
      <c r="W244" s="47" t="s">
        <v>14</v>
      </c>
      <c r="X244" s="47" t="s">
        <v>14</v>
      </c>
      <c r="Y244" s="2"/>
      <c r="Z244" s="2"/>
      <c r="AA244" s="2"/>
      <c r="AB244" s="2"/>
      <c r="AC244" s="2"/>
      <c r="AD244" s="2"/>
      <c r="AE244" s="2"/>
      <c r="AF244" s="2"/>
      <c r="AG244" s="2"/>
      <c r="AH244" s="2"/>
      <c r="AI244" s="2"/>
      <c r="AJ244" s="2"/>
      <c r="AK244" s="2"/>
      <c r="AL244" s="2"/>
      <c r="AM244" s="2"/>
      <c r="AN244" s="2"/>
      <c r="AO244" s="2"/>
      <c r="AP244" s="2"/>
      <c r="AQ244" s="2"/>
      <c r="AR244" s="2"/>
      <c r="AS244" s="2"/>
      <c r="AT244" s="2"/>
      <c r="AU244" s="2"/>
      <c r="AV244" s="2"/>
      <c r="AW244" s="2"/>
      <c r="AX244" s="2"/>
      <c r="AY244" s="2"/>
      <c r="AZ244" s="2"/>
      <c r="BA244" s="2"/>
      <c r="BB244" s="2"/>
      <c r="BC244" s="2"/>
      <c r="BD244" s="2"/>
      <c r="BE244" s="2"/>
      <c r="BF244" s="2"/>
      <c r="BG244" s="2"/>
      <c r="BH244" s="2"/>
      <c r="BI244" s="2"/>
      <c r="BJ244" s="2"/>
      <c r="BK244" s="2"/>
      <c r="BL244" s="2"/>
      <c r="BM244" s="2"/>
      <c r="BN244" s="2"/>
    </row>
    <row r="245" spans="1:66" s="52" customFormat="1">
      <c r="A245" s="72"/>
      <c r="B245" s="72"/>
      <c r="C245" s="72"/>
      <c r="D245" s="72"/>
      <c r="E245" s="72"/>
      <c r="F245" s="49" t="s">
        <v>33</v>
      </c>
      <c r="G245" s="50">
        <f>H245+I245+J245+K245+L245+N245+M245</f>
        <v>0</v>
      </c>
      <c r="H245" s="51">
        <f t="shared" si="92"/>
        <v>0</v>
      </c>
      <c r="I245" s="51">
        <f t="shared" si="92"/>
        <v>0</v>
      </c>
      <c r="J245" s="51">
        <f t="shared" si="92"/>
        <v>0</v>
      </c>
      <c r="K245" s="51">
        <f t="shared" si="92"/>
        <v>0</v>
      </c>
      <c r="L245" s="51">
        <f t="shared" si="92"/>
        <v>0</v>
      </c>
      <c r="M245" s="51">
        <f>M240+M219</f>
        <v>0</v>
      </c>
      <c r="N245" s="51">
        <f t="shared" si="92"/>
        <v>0</v>
      </c>
      <c r="O245" s="42" t="s">
        <v>14</v>
      </c>
      <c r="P245" s="42" t="s">
        <v>14</v>
      </c>
      <c r="Q245" s="46" t="s">
        <v>14</v>
      </c>
      <c r="R245" s="47" t="s">
        <v>14</v>
      </c>
      <c r="S245" s="47" t="s">
        <v>14</v>
      </c>
      <c r="T245" s="47" t="s">
        <v>14</v>
      </c>
      <c r="U245" s="47" t="s">
        <v>14</v>
      </c>
      <c r="V245" s="47" t="s">
        <v>14</v>
      </c>
      <c r="W245" s="47" t="s">
        <v>14</v>
      </c>
      <c r="X245" s="47" t="s">
        <v>14</v>
      </c>
      <c r="Y245" s="2"/>
      <c r="Z245" s="2"/>
      <c r="AA245" s="2"/>
      <c r="AB245" s="2"/>
      <c r="AC245" s="2"/>
      <c r="AD245" s="2"/>
      <c r="AE245" s="2"/>
      <c r="AF245" s="2"/>
      <c r="AG245" s="2"/>
      <c r="AH245" s="2"/>
      <c r="AI245" s="2"/>
      <c r="AJ245" s="2"/>
      <c r="AK245" s="2"/>
      <c r="AL245" s="2"/>
      <c r="AM245" s="2"/>
      <c r="AN245" s="2"/>
      <c r="AO245" s="2"/>
      <c r="AP245" s="2"/>
      <c r="AQ245" s="2"/>
      <c r="AR245" s="2"/>
      <c r="AS245" s="2"/>
      <c r="AT245" s="2"/>
      <c r="AU245" s="2"/>
      <c r="AV245" s="2"/>
      <c r="AW245" s="2"/>
      <c r="AX245" s="2"/>
      <c r="AY245" s="2"/>
      <c r="AZ245" s="2"/>
      <c r="BA245" s="2"/>
      <c r="BB245" s="2"/>
      <c r="BC245" s="2"/>
      <c r="BD245" s="2"/>
      <c r="BE245" s="2"/>
      <c r="BF245" s="2"/>
      <c r="BG245" s="2"/>
      <c r="BH245" s="2"/>
      <c r="BI245" s="2"/>
      <c r="BJ245" s="2"/>
      <c r="BK245" s="2"/>
      <c r="BL245" s="2"/>
      <c r="BM245" s="2"/>
      <c r="BN245" s="2"/>
    </row>
    <row r="246" spans="1:66" s="2" customFormat="1">
      <c r="G246" s="53"/>
      <c r="H246" s="53"/>
      <c r="I246" s="53"/>
      <c r="J246" s="53"/>
      <c r="K246" s="53"/>
      <c r="L246" s="53"/>
      <c r="M246" s="53"/>
      <c r="N246" s="53"/>
    </row>
    <row r="247" spans="1:66" s="2" customFormat="1">
      <c r="G247" s="53"/>
      <c r="H247" s="53"/>
      <c r="I247" s="53"/>
      <c r="J247" s="53"/>
      <c r="K247" s="53"/>
      <c r="L247" s="53"/>
      <c r="M247" s="53"/>
      <c r="N247" s="53"/>
      <c r="Q247" s="148"/>
      <c r="R247" s="148"/>
      <c r="S247" s="148"/>
      <c r="T247" s="148"/>
      <c r="U247" s="148"/>
      <c r="V247" s="148"/>
    </row>
    <row r="248" spans="1:66" s="2" customFormat="1">
      <c r="G248" s="53"/>
      <c r="H248" s="53"/>
      <c r="I248" s="53"/>
      <c r="J248" s="53"/>
      <c r="K248" s="53"/>
      <c r="L248" s="53"/>
      <c r="M248" s="53"/>
      <c r="N248" s="53"/>
      <c r="Q248" s="148"/>
      <c r="R248" s="148"/>
      <c r="S248" s="148"/>
      <c r="T248" s="148"/>
      <c r="U248" s="148"/>
      <c r="V248" s="148"/>
    </row>
    <row r="249" spans="1:66" s="2" customFormat="1">
      <c r="G249" s="53"/>
      <c r="H249" s="53"/>
      <c r="I249" s="53"/>
      <c r="J249" s="53"/>
      <c r="K249" s="53"/>
      <c r="L249" s="53"/>
      <c r="M249" s="53"/>
      <c r="N249" s="53"/>
      <c r="Q249" s="148"/>
      <c r="R249" s="148"/>
      <c r="S249" s="148"/>
      <c r="T249" s="148"/>
      <c r="U249" s="148"/>
      <c r="V249" s="148"/>
    </row>
    <row r="250" spans="1:66">
      <c r="Q250" s="148"/>
      <c r="R250" s="148"/>
      <c r="S250" s="148"/>
      <c r="T250" s="148"/>
      <c r="U250" s="148"/>
      <c r="V250" s="148"/>
    </row>
    <row r="251" spans="1:66">
      <c r="A251" s="54"/>
      <c r="B251" s="54"/>
      <c r="C251" s="54"/>
      <c r="D251" s="54"/>
      <c r="E251" s="54"/>
      <c r="F251" s="54"/>
      <c r="G251" s="4"/>
      <c r="H251" s="4"/>
      <c r="L251" s="4"/>
      <c r="M251" s="4"/>
      <c r="N251" s="4"/>
      <c r="O251" s="54"/>
      <c r="P251" s="54"/>
      <c r="Q251" s="148"/>
      <c r="R251" s="148"/>
      <c r="S251" s="148"/>
      <c r="T251" s="148"/>
      <c r="U251" s="148"/>
      <c r="V251" s="148"/>
      <c r="W251" s="54"/>
      <c r="X251" s="54"/>
    </row>
    <row r="252" spans="1:66">
      <c r="A252" s="54"/>
      <c r="B252" s="54"/>
      <c r="C252" s="54"/>
      <c r="D252" s="54"/>
      <c r="E252" s="54"/>
      <c r="F252" s="54"/>
      <c r="G252" s="4"/>
      <c r="H252" s="4"/>
      <c r="L252" s="4"/>
      <c r="M252" s="4"/>
      <c r="N252" s="4"/>
      <c r="O252" s="54"/>
      <c r="P252" s="54"/>
      <c r="Q252" s="54"/>
      <c r="R252" s="54"/>
      <c r="S252" s="54"/>
      <c r="T252" s="54"/>
      <c r="U252" s="54"/>
      <c r="V252" s="54"/>
      <c r="W252" s="54"/>
      <c r="X252" s="54"/>
    </row>
    <row r="253" spans="1:66">
      <c r="A253" s="54"/>
      <c r="B253" s="54"/>
      <c r="C253" s="54"/>
      <c r="D253" s="54"/>
      <c r="E253" s="54"/>
      <c r="F253" s="54"/>
      <c r="G253" s="4"/>
      <c r="H253" s="4"/>
      <c r="L253" s="4"/>
      <c r="M253" s="4"/>
      <c r="N253" s="4"/>
      <c r="O253" s="54"/>
      <c r="P253" s="54"/>
      <c r="Q253" s="54"/>
      <c r="R253" s="54"/>
      <c r="S253" s="54"/>
      <c r="T253" s="54"/>
      <c r="U253" s="54"/>
      <c r="V253" s="54"/>
      <c r="W253" s="54"/>
      <c r="X253" s="54"/>
    </row>
    <row r="254" spans="1:66">
      <c r="A254" s="54"/>
      <c r="B254" s="54"/>
      <c r="C254" s="54"/>
      <c r="D254" s="54"/>
      <c r="E254" s="54"/>
      <c r="F254" s="54"/>
      <c r="G254" s="4"/>
      <c r="H254" s="4"/>
      <c r="L254" s="4"/>
      <c r="M254" s="4"/>
      <c r="N254" s="4"/>
      <c r="O254" s="54"/>
      <c r="P254" s="54"/>
      <c r="Q254" s="54"/>
      <c r="R254" s="54"/>
      <c r="S254" s="54"/>
      <c r="T254" s="54"/>
      <c r="U254" s="54"/>
      <c r="V254" s="54"/>
      <c r="W254" s="54"/>
      <c r="X254" s="54"/>
    </row>
    <row r="255" spans="1:66">
      <c r="A255" s="54"/>
      <c r="B255" s="54"/>
      <c r="C255" s="54"/>
      <c r="D255" s="54"/>
      <c r="E255" s="54"/>
      <c r="F255" s="54"/>
      <c r="G255" s="4"/>
      <c r="H255" s="4"/>
      <c r="L255" s="4"/>
      <c r="M255" s="4"/>
      <c r="N255" s="4"/>
      <c r="O255" s="54"/>
      <c r="P255" s="54"/>
      <c r="Q255" s="54"/>
      <c r="R255" s="54"/>
      <c r="S255" s="54"/>
      <c r="T255" s="54"/>
      <c r="U255" s="54"/>
      <c r="V255" s="54"/>
      <c r="W255" s="54"/>
      <c r="X255" s="54"/>
    </row>
    <row r="256" spans="1:66">
      <c r="A256" s="54"/>
      <c r="B256" s="54"/>
      <c r="C256" s="54"/>
      <c r="D256" s="54"/>
      <c r="E256" s="54"/>
      <c r="F256" s="54"/>
      <c r="G256" s="4"/>
      <c r="H256" s="4"/>
      <c r="L256" s="4"/>
      <c r="M256" s="4"/>
      <c r="N256" s="4"/>
      <c r="O256" s="54"/>
      <c r="P256" s="54"/>
      <c r="Q256" s="54"/>
      <c r="R256" s="54"/>
      <c r="S256" s="54"/>
      <c r="T256" s="54"/>
      <c r="U256" s="54"/>
      <c r="V256" s="54"/>
      <c r="W256" s="54"/>
      <c r="X256" s="54"/>
    </row>
    <row r="257" spans="1:24">
      <c r="A257" s="54"/>
      <c r="B257" s="54"/>
      <c r="C257" s="54"/>
      <c r="D257" s="54"/>
      <c r="E257" s="54"/>
      <c r="F257" s="54"/>
      <c r="G257" s="4"/>
      <c r="H257" s="4"/>
      <c r="L257" s="4"/>
      <c r="M257" s="4"/>
      <c r="N257" s="4"/>
      <c r="O257" s="54"/>
      <c r="P257" s="54"/>
      <c r="Q257" s="54"/>
      <c r="R257" s="54"/>
      <c r="S257" s="54"/>
      <c r="T257" s="54"/>
      <c r="U257" s="54"/>
      <c r="V257" s="54"/>
      <c r="W257" s="54"/>
      <c r="X257" s="54"/>
    </row>
    <row r="258" spans="1:24">
      <c r="A258" s="54"/>
      <c r="B258" s="54"/>
      <c r="C258" s="54"/>
      <c r="D258" s="54"/>
      <c r="E258" s="54"/>
      <c r="F258" s="54"/>
      <c r="G258" s="4"/>
      <c r="H258" s="4"/>
      <c r="L258" s="4"/>
      <c r="M258" s="4"/>
      <c r="N258" s="4"/>
      <c r="O258" s="54"/>
      <c r="P258" s="54"/>
      <c r="Q258" s="54"/>
      <c r="R258" s="54"/>
      <c r="S258" s="54"/>
      <c r="T258" s="54"/>
      <c r="U258" s="54"/>
      <c r="V258" s="54"/>
      <c r="W258" s="54"/>
      <c r="X258" s="54"/>
    </row>
    <row r="259" spans="1:24">
      <c r="A259" s="54"/>
      <c r="B259" s="54"/>
      <c r="C259" s="54"/>
      <c r="D259" s="54"/>
      <c r="E259" s="54"/>
      <c r="F259" s="54"/>
      <c r="G259" s="4"/>
      <c r="H259" s="4"/>
      <c r="L259" s="4"/>
      <c r="M259" s="4"/>
      <c r="N259" s="4"/>
      <c r="O259" s="54"/>
      <c r="P259" s="54"/>
      <c r="Q259" s="54"/>
      <c r="R259" s="54"/>
      <c r="S259" s="54"/>
      <c r="T259" s="54"/>
      <c r="U259" s="54"/>
      <c r="V259" s="54"/>
      <c r="W259" s="54"/>
      <c r="X259" s="54"/>
    </row>
    <row r="260" spans="1:24">
      <c r="A260" s="54"/>
      <c r="B260" s="54"/>
      <c r="C260" s="54"/>
      <c r="D260" s="54"/>
      <c r="E260" s="54"/>
      <c r="F260" s="54"/>
      <c r="G260" s="4"/>
      <c r="H260" s="4"/>
      <c r="L260" s="4"/>
      <c r="M260" s="4"/>
      <c r="N260" s="4"/>
      <c r="O260" s="54"/>
      <c r="P260" s="54"/>
      <c r="Q260" s="54"/>
      <c r="R260" s="54"/>
      <c r="S260" s="54"/>
      <c r="T260" s="54"/>
      <c r="U260" s="54"/>
      <c r="V260" s="54"/>
      <c r="W260" s="54"/>
      <c r="X260" s="54"/>
    </row>
    <row r="261" spans="1:24">
      <c r="A261" s="54"/>
      <c r="B261" s="54"/>
      <c r="C261" s="54"/>
      <c r="D261" s="54"/>
      <c r="E261" s="54"/>
      <c r="F261" s="54"/>
      <c r="G261" s="4"/>
      <c r="H261" s="4"/>
      <c r="L261" s="4"/>
      <c r="M261" s="4"/>
      <c r="N261" s="4"/>
      <c r="O261" s="54"/>
      <c r="P261" s="54"/>
      <c r="Q261" s="54"/>
      <c r="R261" s="54"/>
      <c r="S261" s="54"/>
      <c r="T261" s="54"/>
      <c r="U261" s="54"/>
      <c r="V261" s="54"/>
      <c r="W261" s="54"/>
      <c r="X261" s="54"/>
    </row>
  </sheetData>
  <sheetProtection selectLockedCells="1" selectUnlockedCells="1"/>
  <mergeCells count="518">
    <mergeCell ref="V205:V209"/>
    <mergeCell ref="W205:W209"/>
    <mergeCell ref="X205:X209"/>
    <mergeCell ref="P205:P209"/>
    <mergeCell ref="Q205:Q209"/>
    <mergeCell ref="R205:R209"/>
    <mergeCell ref="S205:S209"/>
    <mergeCell ref="T205:T209"/>
    <mergeCell ref="U205:U209"/>
    <mergeCell ref="A205:A209"/>
    <mergeCell ref="B205:B209"/>
    <mergeCell ref="C205:C209"/>
    <mergeCell ref="D205:D209"/>
    <mergeCell ref="E205:E209"/>
    <mergeCell ref="O205:O209"/>
    <mergeCell ref="B231:B235"/>
    <mergeCell ref="A231:A235"/>
    <mergeCell ref="P195:P199"/>
    <mergeCell ref="Q195:Q199"/>
    <mergeCell ref="R195:R199"/>
    <mergeCell ref="S195:S199"/>
    <mergeCell ref="B195:B199"/>
    <mergeCell ref="Q200:Q204"/>
    <mergeCell ref="R200:R204"/>
    <mergeCell ref="C195:C199"/>
    <mergeCell ref="V195:V199"/>
    <mergeCell ref="U200:U204"/>
    <mergeCell ref="V200:V204"/>
    <mergeCell ref="S200:S204"/>
    <mergeCell ref="T200:T204"/>
    <mergeCell ref="X195:X199"/>
    <mergeCell ref="T195:T199"/>
    <mergeCell ref="U195:U199"/>
    <mergeCell ref="D195:D199"/>
    <mergeCell ref="E195:E199"/>
    <mergeCell ref="O195:O199"/>
    <mergeCell ref="C140:C144"/>
    <mergeCell ref="D140:D144"/>
    <mergeCell ref="X200:X204"/>
    <mergeCell ref="P200:P204"/>
    <mergeCell ref="C185:C189"/>
    <mergeCell ref="D185:D189"/>
    <mergeCell ref="E185:E189"/>
    <mergeCell ref="A200:A204"/>
    <mergeCell ref="B200:B204"/>
    <mergeCell ref="C200:C204"/>
    <mergeCell ref="D200:D204"/>
    <mergeCell ref="E200:E204"/>
    <mergeCell ref="O200:O204"/>
    <mergeCell ref="A190:A194"/>
    <mergeCell ref="C190:C194"/>
    <mergeCell ref="D190:D194"/>
    <mergeCell ref="E190:E194"/>
    <mergeCell ref="X100:X104"/>
    <mergeCell ref="U100:U104"/>
    <mergeCell ref="X120:X124"/>
    <mergeCell ref="X115:X119"/>
    <mergeCell ref="U120:U124"/>
    <mergeCell ref="V120:V124"/>
    <mergeCell ref="V80:V84"/>
    <mergeCell ref="X80:X84"/>
    <mergeCell ref="P80:P84"/>
    <mergeCell ref="Q80:Q84"/>
    <mergeCell ref="R80:R84"/>
    <mergeCell ref="S80:S84"/>
    <mergeCell ref="T80:T84"/>
    <mergeCell ref="U80:U84"/>
    <mergeCell ref="X125:X129"/>
    <mergeCell ref="V125:V129"/>
    <mergeCell ref="U115:U119"/>
    <mergeCell ref="V115:V119"/>
    <mergeCell ref="O150:O154"/>
    <mergeCell ref="O145:O149"/>
    <mergeCell ref="P145:P149"/>
    <mergeCell ref="Q145:Q149"/>
    <mergeCell ref="R145:R149"/>
    <mergeCell ref="S120:S124"/>
    <mergeCell ref="E140:E144"/>
    <mergeCell ref="T98:T99"/>
    <mergeCell ref="A130:A134"/>
    <mergeCell ref="B130:B134"/>
    <mergeCell ref="C130:C134"/>
    <mergeCell ref="D130:D134"/>
    <mergeCell ref="E130:E134"/>
    <mergeCell ref="O130:O134"/>
    <mergeCell ref="P120:P124"/>
    <mergeCell ref="Q120:Q124"/>
    <mergeCell ref="Q150:Q154"/>
    <mergeCell ref="R150:R154"/>
    <mergeCell ref="S150:S154"/>
    <mergeCell ref="T150:T154"/>
    <mergeCell ref="U150:U154"/>
    <mergeCell ref="V150:V154"/>
    <mergeCell ref="N1:X1"/>
    <mergeCell ref="N2:X2"/>
    <mergeCell ref="A3:X3"/>
    <mergeCell ref="A4:X4"/>
    <mergeCell ref="A6:A9"/>
    <mergeCell ref="B6:B9"/>
    <mergeCell ref="C6:D6"/>
    <mergeCell ref="E6:E9"/>
    <mergeCell ref="F6:N6"/>
    <mergeCell ref="O6:X6"/>
    <mergeCell ref="X70:X74"/>
    <mergeCell ref="O98:O99"/>
    <mergeCell ref="V70:V74"/>
    <mergeCell ref="C7:C9"/>
    <mergeCell ref="D7:D9"/>
    <mergeCell ref="F7:F9"/>
    <mergeCell ref="G7:N7"/>
    <mergeCell ref="O7:O9"/>
    <mergeCell ref="P7:P9"/>
    <mergeCell ref="C75:C79"/>
    <mergeCell ref="U70:U74"/>
    <mergeCell ref="P98:P99"/>
    <mergeCell ref="Q98:Q99"/>
    <mergeCell ref="Q7:X7"/>
    <mergeCell ref="G8:G9"/>
    <mergeCell ref="H8:N8"/>
    <mergeCell ref="Q8:Q9"/>
    <mergeCell ref="R8:X8"/>
    <mergeCell ref="X98:X99"/>
    <mergeCell ref="U98:U99"/>
    <mergeCell ref="S60:S64"/>
    <mergeCell ref="V65:V69"/>
    <mergeCell ref="V35:V39"/>
    <mergeCell ref="V98:V99"/>
    <mergeCell ref="R65:R69"/>
    <mergeCell ref="S65:S69"/>
    <mergeCell ref="T65:T69"/>
    <mergeCell ref="U65:U69"/>
    <mergeCell ref="V60:V64"/>
    <mergeCell ref="V75:V79"/>
    <mergeCell ref="T70:T74"/>
    <mergeCell ref="O60:O64"/>
    <mergeCell ref="O65:O69"/>
    <mergeCell ref="P65:P69"/>
    <mergeCell ref="P60:P64"/>
    <mergeCell ref="U32:U34"/>
    <mergeCell ref="P32:P34"/>
    <mergeCell ref="Q32:Q34"/>
    <mergeCell ref="U60:U64"/>
    <mergeCell ref="Q60:Q64"/>
    <mergeCell ref="C15:C19"/>
    <mergeCell ref="D15:D19"/>
    <mergeCell ref="E15:E19"/>
    <mergeCell ref="P70:P74"/>
    <mergeCell ref="Q70:Q74"/>
    <mergeCell ref="R70:R74"/>
    <mergeCell ref="R60:R64"/>
    <mergeCell ref="D60:D64"/>
    <mergeCell ref="E60:E64"/>
    <mergeCell ref="C65:C69"/>
    <mergeCell ref="X35:X39"/>
    <mergeCell ref="O40:O44"/>
    <mergeCell ref="P40:P44"/>
    <mergeCell ref="Q40:Q44"/>
    <mergeCell ref="R40:R44"/>
    <mergeCell ref="S40:S44"/>
    <mergeCell ref="T40:T44"/>
    <mergeCell ref="U40:U44"/>
    <mergeCell ref="V40:V44"/>
    <mergeCell ref="X40:X44"/>
    <mergeCell ref="V32:V34"/>
    <mergeCell ref="X32:X34"/>
    <mergeCell ref="O35:O39"/>
    <mergeCell ref="P35:P39"/>
    <mergeCell ref="Q35:Q39"/>
    <mergeCell ref="R35:R39"/>
    <mergeCell ref="S35:S39"/>
    <mergeCell ref="T35:T39"/>
    <mergeCell ref="U35:U39"/>
    <mergeCell ref="S32:S34"/>
    <mergeCell ref="T32:T34"/>
    <mergeCell ref="U247:U251"/>
    <mergeCell ref="R247:R251"/>
    <mergeCell ref="T125:T129"/>
    <mergeCell ref="T155:T159"/>
    <mergeCell ref="R98:R99"/>
    <mergeCell ref="S98:S99"/>
    <mergeCell ref="T60:T64"/>
    <mergeCell ref="S70:S74"/>
    <mergeCell ref="R120:R124"/>
    <mergeCell ref="C236:C240"/>
    <mergeCell ref="D236:D240"/>
    <mergeCell ref="E236:E240"/>
    <mergeCell ref="O231:O235"/>
    <mergeCell ref="O32:O34"/>
    <mergeCell ref="R32:R34"/>
    <mergeCell ref="Q65:Q69"/>
    <mergeCell ref="D75:D79"/>
    <mergeCell ref="O75:O79"/>
    <mergeCell ref="C150:C154"/>
    <mergeCell ref="D231:D235"/>
    <mergeCell ref="X231:X235"/>
    <mergeCell ref="S231:S235"/>
    <mergeCell ref="T231:T235"/>
    <mergeCell ref="U231:U235"/>
    <mergeCell ref="S247:S251"/>
    <mergeCell ref="R231:R235"/>
    <mergeCell ref="E231:E235"/>
    <mergeCell ref="T247:T251"/>
    <mergeCell ref="V247:V251"/>
    <mergeCell ref="V231:V235"/>
    <mergeCell ref="P231:P235"/>
    <mergeCell ref="Q231:Q235"/>
    <mergeCell ref="E215:E219"/>
    <mergeCell ref="Q247:Q251"/>
    <mergeCell ref="A241:E245"/>
    <mergeCell ref="A236:B240"/>
    <mergeCell ref="C231:C235"/>
    <mergeCell ref="C221:C225"/>
    <mergeCell ref="D221:D225"/>
    <mergeCell ref="E221:E225"/>
    <mergeCell ref="C226:C230"/>
    <mergeCell ref="D226:D230"/>
    <mergeCell ref="E226:E230"/>
    <mergeCell ref="C215:C219"/>
    <mergeCell ref="D215:D219"/>
    <mergeCell ref="C145:C149"/>
    <mergeCell ref="D145:D149"/>
    <mergeCell ref="E145:E149"/>
    <mergeCell ref="C155:C159"/>
    <mergeCell ref="D155:D159"/>
    <mergeCell ref="E155:E159"/>
    <mergeCell ref="D150:D154"/>
    <mergeCell ref="E150:E154"/>
    <mergeCell ref="C175:C179"/>
    <mergeCell ref="D175:D179"/>
    <mergeCell ref="E175:E179"/>
    <mergeCell ref="C125:C129"/>
    <mergeCell ref="D125:D129"/>
    <mergeCell ref="E125:E129"/>
    <mergeCell ref="C135:C139"/>
    <mergeCell ref="D135:D139"/>
    <mergeCell ref="E135:E139"/>
    <mergeCell ref="C170:C174"/>
    <mergeCell ref="D170:D174"/>
    <mergeCell ref="C165:C169"/>
    <mergeCell ref="E95:E99"/>
    <mergeCell ref="C115:C119"/>
    <mergeCell ref="D115:D119"/>
    <mergeCell ref="E115:E119"/>
    <mergeCell ref="C120:C124"/>
    <mergeCell ref="D120:D124"/>
    <mergeCell ref="E120:E124"/>
    <mergeCell ref="D165:D169"/>
    <mergeCell ref="D85:D89"/>
    <mergeCell ref="E85:E89"/>
    <mergeCell ref="E75:E79"/>
    <mergeCell ref="C90:C94"/>
    <mergeCell ref="D90:D94"/>
    <mergeCell ref="E90:E94"/>
    <mergeCell ref="D65:D69"/>
    <mergeCell ref="E65:E69"/>
    <mergeCell ref="C70:C74"/>
    <mergeCell ref="D70:D74"/>
    <mergeCell ref="E70:E74"/>
    <mergeCell ref="E40:E44"/>
    <mergeCell ref="E35:E39"/>
    <mergeCell ref="C50:C54"/>
    <mergeCell ref="D50:D54"/>
    <mergeCell ref="E50:E54"/>
    <mergeCell ref="C55:C59"/>
    <mergeCell ref="D55:D59"/>
    <mergeCell ref="E55:E59"/>
    <mergeCell ref="E45:E49"/>
    <mergeCell ref="A10:B10"/>
    <mergeCell ref="A11:B11"/>
    <mergeCell ref="A12:B12"/>
    <mergeCell ref="A13:B13"/>
    <mergeCell ref="A14:B14"/>
    <mergeCell ref="A35:A39"/>
    <mergeCell ref="A20:A24"/>
    <mergeCell ref="B20:B24"/>
    <mergeCell ref="A15:A19"/>
    <mergeCell ref="B15:B19"/>
    <mergeCell ref="B221:B225"/>
    <mergeCell ref="A226:A230"/>
    <mergeCell ref="B226:B230"/>
    <mergeCell ref="C25:C29"/>
    <mergeCell ref="D25:D29"/>
    <mergeCell ref="A90:A94"/>
    <mergeCell ref="B90:B94"/>
    <mergeCell ref="B35:B39"/>
    <mergeCell ref="A40:A44"/>
    <mergeCell ref="A140:A144"/>
    <mergeCell ref="A220:B220"/>
    <mergeCell ref="A215:B219"/>
    <mergeCell ref="A155:A159"/>
    <mergeCell ref="B155:B159"/>
    <mergeCell ref="A150:A154"/>
    <mergeCell ref="B150:B154"/>
    <mergeCell ref="B190:B194"/>
    <mergeCell ref="A195:A199"/>
    <mergeCell ref="A185:A189"/>
    <mergeCell ref="B185:B189"/>
    <mergeCell ref="B135:B139"/>
    <mergeCell ref="A175:A179"/>
    <mergeCell ref="B175:B179"/>
    <mergeCell ref="B140:B144"/>
    <mergeCell ref="A145:A149"/>
    <mergeCell ref="B145:B149"/>
    <mergeCell ref="A170:A174"/>
    <mergeCell ref="B170:B174"/>
    <mergeCell ref="A165:A169"/>
    <mergeCell ref="B165:B169"/>
    <mergeCell ref="D30:D34"/>
    <mergeCell ref="E30:E34"/>
    <mergeCell ref="E25:E29"/>
    <mergeCell ref="A25:A29"/>
    <mergeCell ref="A221:A225"/>
    <mergeCell ref="A120:A124"/>
    <mergeCell ref="B120:B124"/>
    <mergeCell ref="A125:A129"/>
    <mergeCell ref="B125:B129"/>
    <mergeCell ref="A135:A139"/>
    <mergeCell ref="D20:D24"/>
    <mergeCell ref="D40:D44"/>
    <mergeCell ref="B25:B29"/>
    <mergeCell ref="C45:C49"/>
    <mergeCell ref="D45:D49"/>
    <mergeCell ref="E20:E24"/>
    <mergeCell ref="B30:B34"/>
    <mergeCell ref="C35:C39"/>
    <mergeCell ref="D35:D39"/>
    <mergeCell ref="C30:C34"/>
    <mergeCell ref="A85:A89"/>
    <mergeCell ref="B85:B89"/>
    <mergeCell ref="C20:C24"/>
    <mergeCell ref="B40:B44"/>
    <mergeCell ref="A50:A54"/>
    <mergeCell ref="B50:B54"/>
    <mergeCell ref="C40:C44"/>
    <mergeCell ref="A30:A34"/>
    <mergeCell ref="C60:C64"/>
    <mergeCell ref="C85:C89"/>
    <mergeCell ref="B55:B59"/>
    <mergeCell ref="A60:A64"/>
    <mergeCell ref="B60:B64"/>
    <mergeCell ref="A65:A69"/>
    <mergeCell ref="B65:B69"/>
    <mergeCell ref="A75:A79"/>
    <mergeCell ref="B75:B79"/>
    <mergeCell ref="A55:A59"/>
    <mergeCell ref="R115:R119"/>
    <mergeCell ref="S115:S119"/>
    <mergeCell ref="T115:T119"/>
    <mergeCell ref="P115:P119"/>
    <mergeCell ref="P125:P129"/>
    <mergeCell ref="Q125:Q129"/>
    <mergeCell ref="R125:R129"/>
    <mergeCell ref="S125:S129"/>
    <mergeCell ref="T120:T124"/>
    <mergeCell ref="Q115:Q119"/>
    <mergeCell ref="P130:P134"/>
    <mergeCell ref="Q130:Q134"/>
    <mergeCell ref="R130:R134"/>
    <mergeCell ref="S130:S134"/>
    <mergeCell ref="U145:U149"/>
    <mergeCell ref="T145:T149"/>
    <mergeCell ref="T130:T134"/>
    <mergeCell ref="U130:U134"/>
    <mergeCell ref="X145:X149"/>
    <mergeCell ref="V145:V149"/>
    <mergeCell ref="X130:X134"/>
    <mergeCell ref="U155:U159"/>
    <mergeCell ref="V155:V159"/>
    <mergeCell ref="X155:X159"/>
    <mergeCell ref="X150:X154"/>
    <mergeCell ref="V130:V134"/>
    <mergeCell ref="W155:W159"/>
    <mergeCell ref="O155:O159"/>
    <mergeCell ref="P155:P159"/>
    <mergeCell ref="Q155:Q159"/>
    <mergeCell ref="R155:R159"/>
    <mergeCell ref="S155:S159"/>
    <mergeCell ref="O45:O49"/>
    <mergeCell ref="Q100:Q104"/>
    <mergeCell ref="R100:R104"/>
    <mergeCell ref="P100:P104"/>
    <mergeCell ref="S145:S149"/>
    <mergeCell ref="X75:X79"/>
    <mergeCell ref="P75:P79"/>
    <mergeCell ref="Q75:Q79"/>
    <mergeCell ref="R75:R79"/>
    <mergeCell ref="S75:S79"/>
    <mergeCell ref="T75:T79"/>
    <mergeCell ref="X60:X64"/>
    <mergeCell ref="X65:X69"/>
    <mergeCell ref="O70:O74"/>
    <mergeCell ref="V45:V49"/>
    <mergeCell ref="X45:X49"/>
    <mergeCell ref="P45:P49"/>
    <mergeCell ref="Q45:Q49"/>
    <mergeCell ref="R45:R49"/>
    <mergeCell ref="S45:S49"/>
    <mergeCell ref="T45:T49"/>
    <mergeCell ref="A45:A49"/>
    <mergeCell ref="B45:B49"/>
    <mergeCell ref="B160:B164"/>
    <mergeCell ref="C160:C164"/>
    <mergeCell ref="D160:D164"/>
    <mergeCell ref="E160:E164"/>
    <mergeCell ref="A95:A99"/>
    <mergeCell ref="B95:B99"/>
    <mergeCell ref="A105:A109"/>
    <mergeCell ref="A110:A114"/>
    <mergeCell ref="O160:O164"/>
    <mergeCell ref="A70:A74"/>
    <mergeCell ref="B70:B74"/>
    <mergeCell ref="O125:O129"/>
    <mergeCell ref="O120:O124"/>
    <mergeCell ref="A115:A119"/>
    <mergeCell ref="O115:O119"/>
    <mergeCell ref="B115:B119"/>
    <mergeCell ref="C95:C99"/>
    <mergeCell ref="D95:D99"/>
    <mergeCell ref="P165:P169"/>
    <mergeCell ref="Q165:Q169"/>
    <mergeCell ref="R165:R169"/>
    <mergeCell ref="U45:U49"/>
    <mergeCell ref="E170:E174"/>
    <mergeCell ref="P160:P164"/>
    <mergeCell ref="U160:U164"/>
    <mergeCell ref="U75:U79"/>
    <mergeCell ref="P150:P154"/>
    <mergeCell ref="U125:U129"/>
    <mergeCell ref="V160:V164"/>
    <mergeCell ref="X160:X164"/>
    <mergeCell ref="Q160:Q164"/>
    <mergeCell ref="R160:R164"/>
    <mergeCell ref="S160:S164"/>
    <mergeCell ref="T160:T164"/>
    <mergeCell ref="W160:W164"/>
    <mergeCell ref="T180:T184"/>
    <mergeCell ref="U180:U184"/>
    <mergeCell ref="A180:A184"/>
    <mergeCell ref="B180:B184"/>
    <mergeCell ref="Q180:Q184"/>
    <mergeCell ref="R180:R184"/>
    <mergeCell ref="C180:C184"/>
    <mergeCell ref="D180:D184"/>
    <mergeCell ref="E180:E184"/>
    <mergeCell ref="B107:B108"/>
    <mergeCell ref="E100:E104"/>
    <mergeCell ref="B100:B104"/>
    <mergeCell ref="B105:B106"/>
    <mergeCell ref="C105:C109"/>
    <mergeCell ref="D105:D109"/>
    <mergeCell ref="E105:E109"/>
    <mergeCell ref="V100:V104"/>
    <mergeCell ref="A100:A104"/>
    <mergeCell ref="C100:C104"/>
    <mergeCell ref="D100:D104"/>
    <mergeCell ref="B110:B114"/>
    <mergeCell ref="S100:S104"/>
    <mergeCell ref="T100:T104"/>
    <mergeCell ref="C110:C114"/>
    <mergeCell ref="D110:D114"/>
    <mergeCell ref="E110:E114"/>
    <mergeCell ref="X165:X169"/>
    <mergeCell ref="V180:V184"/>
    <mergeCell ref="S180:S184"/>
    <mergeCell ref="X180:X184"/>
    <mergeCell ref="P180:P184"/>
    <mergeCell ref="O180:O184"/>
    <mergeCell ref="S165:S169"/>
    <mergeCell ref="T165:T169"/>
    <mergeCell ref="U165:U169"/>
    <mergeCell ref="V165:V169"/>
    <mergeCell ref="E165:E169"/>
    <mergeCell ref="O165:O169"/>
    <mergeCell ref="A80:A84"/>
    <mergeCell ref="B80:B84"/>
    <mergeCell ref="O80:O84"/>
    <mergeCell ref="C80:C84"/>
    <mergeCell ref="D80:D84"/>
    <mergeCell ref="E80:E84"/>
    <mergeCell ref="O100:O104"/>
    <mergeCell ref="A160:A164"/>
    <mergeCell ref="W32:W34"/>
    <mergeCell ref="W35:W39"/>
    <mergeCell ref="W40:W44"/>
    <mergeCell ref="W45:W49"/>
    <mergeCell ref="W60:W64"/>
    <mergeCell ref="W65:W69"/>
    <mergeCell ref="W70:W74"/>
    <mergeCell ref="W75:W79"/>
    <mergeCell ref="W80:W84"/>
    <mergeCell ref="W98:W99"/>
    <mergeCell ref="W100:W104"/>
    <mergeCell ref="W115:W119"/>
    <mergeCell ref="W165:W169"/>
    <mergeCell ref="W180:W184"/>
    <mergeCell ref="W195:W199"/>
    <mergeCell ref="W200:W204"/>
    <mergeCell ref="W231:W235"/>
    <mergeCell ref="W120:W124"/>
    <mergeCell ref="W125:W129"/>
    <mergeCell ref="W130:W134"/>
    <mergeCell ref="W145:W149"/>
    <mergeCell ref="W150:W154"/>
    <mergeCell ref="A210:A214"/>
    <mergeCell ref="B210:B214"/>
    <mergeCell ref="C210:C214"/>
    <mergeCell ref="D210:D214"/>
    <mergeCell ref="E210:E214"/>
    <mergeCell ref="O210:O214"/>
    <mergeCell ref="V210:V214"/>
    <mergeCell ref="W210:W214"/>
    <mergeCell ref="X210:X214"/>
    <mergeCell ref="P210:P214"/>
    <mergeCell ref="Q210:Q214"/>
    <mergeCell ref="R210:R214"/>
    <mergeCell ref="S210:S214"/>
    <mergeCell ref="T210:T214"/>
    <mergeCell ref="U210:U214"/>
  </mergeCells>
  <pageMargins left="0.39370078740157483" right="0.19685039370078741" top="0.19685039370078741" bottom="0.19685039370078741" header="0.27559055118110237" footer="0.51181102362204722"/>
  <pageSetup paperSize="9" scale="47" fitToHeight="0" orientation="landscape" useFirstPageNumber="1" r:id="rId1"/>
  <headerFooter alignWithMargins="0"/>
  <rowBreaks count="5" manualBreakCount="5">
    <brk id="29" max="16383" man="1"/>
    <brk id="74" max="21" man="1"/>
    <brk id="109" max="16383" man="1"/>
    <brk id="164" max="16383" man="1"/>
    <brk id="21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моя</vt:lpstr>
    </vt:vector>
  </TitlesOfParts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</dc:creator>
  <cp:lastModifiedBy>Ирина Аношкина</cp:lastModifiedBy>
  <cp:revision/>
  <cp:lastPrinted>2024-12-06T04:57:26Z</cp:lastPrinted>
  <dcterms:created xsi:type="dcterms:W3CDTF">2016-01-12T03:03:17Z</dcterms:created>
  <dcterms:modified xsi:type="dcterms:W3CDTF">2024-12-06T05:33:08Z</dcterms:modified>
</cp:coreProperties>
</file>