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 tabRatio="703"/>
  </bookViews>
  <sheets>
    <sheet name="приложение 3" sheetId="4" r:id="rId1"/>
  </sheets>
  <definedNames>
    <definedName name="_xlnm.Print_Area" localSheetId="0">'приложение 3'!$A$1:$T$81</definedName>
  </definedNames>
  <calcPr calcId="125725"/>
</workbook>
</file>

<file path=xl/calcChain.xml><?xml version="1.0" encoding="utf-8"?>
<calcChain xmlns="http://schemas.openxmlformats.org/spreadsheetml/2006/main">
  <c r="T63" i="4"/>
  <c r="T64" s="1"/>
  <c r="T65" s="1"/>
  <c r="R55"/>
  <c r="S57"/>
  <c r="F47" l="1"/>
  <c r="F31" l="1"/>
  <c r="S58" l="1"/>
  <c r="I55"/>
  <c r="S47"/>
  <c r="P59"/>
  <c r="O59"/>
  <c r="N59"/>
  <c r="M59"/>
  <c r="L57"/>
  <c r="J57"/>
  <c r="E47"/>
  <c r="I47" s="1"/>
  <c r="Q48"/>
  <c r="E82"/>
  <c r="H82" s="1"/>
  <c r="D82"/>
  <c r="E81"/>
  <c r="H81" s="1"/>
  <c r="D81"/>
  <c r="E79"/>
  <c r="H79" s="1"/>
  <c r="D79"/>
  <c r="E77"/>
  <c r="H77" s="1"/>
  <c r="D77"/>
  <c r="E76"/>
  <c r="H76" s="1"/>
  <c r="D76"/>
  <c r="E75"/>
  <c r="D75"/>
  <c r="H75" s="1"/>
  <c r="Q59"/>
  <c r="K59"/>
  <c r="L58"/>
  <c r="J58"/>
  <c r="E58"/>
  <c r="F55"/>
  <c r="E55"/>
  <c r="L55"/>
  <c r="J55"/>
  <c r="L47"/>
  <c r="L48" s="1"/>
  <c r="J47"/>
  <c r="L31"/>
  <c r="L32" s="1"/>
  <c r="J31"/>
  <c r="J32" s="1"/>
  <c r="E31"/>
  <c r="I31" s="1"/>
  <c r="I57"/>
  <c r="J48"/>
  <c r="P48"/>
  <c r="O48"/>
  <c r="N48"/>
  <c r="Q32"/>
  <c r="P32"/>
  <c r="O32"/>
  <c r="R56"/>
  <c r="S56" s="1"/>
  <c r="I56"/>
  <c r="T37"/>
  <c r="M48"/>
  <c r="K48"/>
  <c r="M32"/>
  <c r="K32"/>
  <c r="I25"/>
  <c r="N32"/>
  <c r="R57" l="1"/>
  <c r="J59"/>
  <c r="L59"/>
  <c r="R31"/>
  <c r="S31" s="1"/>
  <c r="H83"/>
</calcChain>
</file>

<file path=xl/sharedStrings.xml><?xml version="1.0" encoding="utf-8"?>
<sst xmlns="http://schemas.openxmlformats.org/spreadsheetml/2006/main" count="165" uniqueCount="75">
  <si>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</si>
  <si>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</si>
  <si>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</si>
  <si>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</si>
  <si>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</si>
  <si>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Наименование</t>
  </si>
  <si>
    <t>Значение</t>
  </si>
  <si>
    <t>x</t>
  </si>
  <si>
    <t>Наименование ведомственной целевой программы (далее - ВЦП)/основного мероприятия (далее - ОМ)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</si>
  <si>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</si>
  <si>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Объем финансирования мероприятия, рублей</t>
  </si>
  <si>
    <t>Эффек-тив-ность реализации ВЦП/ОМ/под-программы муниципаль-ной программы (далее - подпрограмма)/ муниципаль-ной программы &lt;5&gt; (процентов)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</si>
  <si>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</si>
  <si>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</si>
  <si>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</si>
  <si>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</si>
  <si>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</si>
  <si>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</si>
  <si>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</si>
  <si>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РАСЧЕТ</t>
  </si>
  <si>
    <t>муниципальной программы:</t>
  </si>
  <si>
    <t>1. Расчет эффективности реализации муниципальной программы по целевым индикаторам реализации мероприятий</t>
  </si>
  <si>
    <t>Значение ожидаемого результата реализации муниципальной программы (подпрограммы)</t>
  </si>
  <si>
    <t>(подпрограмм):</t>
  </si>
  <si>
    <t>(наименование муниципальной программы)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</si>
  <si>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</si>
  <si>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>%</t>
  </si>
  <si>
    <t>процент</t>
  </si>
  <si>
    <t>Степень достижения планового значения ожидаемого результата реализации муниципальной программы (подпрограммы) гр.6=гр.5/гр.4</t>
  </si>
  <si>
    <t>Эффективность реализации ВЦП</t>
  </si>
  <si>
    <t>Степень достижения значения целевого индикатора (единиц) гр.7=гр.6/гр.5</t>
  </si>
  <si>
    <t>Уро-вень финан-сового обеспе-чения мероп-риятия (еди-ниц) графа 12 = (графа 10 - графа 9 + графа 11) / (графа 8 - графа 9)</t>
  </si>
  <si>
    <t>Эффек-тив-ность реализации мероп-риятия (еди-ниц)        графа 13 = графа 7 / графа 12</t>
  </si>
  <si>
    <t>Ожидаемые результаты реализации муниципальной программы</t>
  </si>
  <si>
    <t>Итоговая степень достижения плановых значений ожидаемых результатов реализации муниципальной программы</t>
  </si>
  <si>
    <t>2. Расчет степени достижения плановых значений ожидаемых результатов реализации муниципальной программы</t>
  </si>
  <si>
    <t>Доля граждан района, участвующих в профилактических мероприятиях, направленных на обеспечение безопасности при возникновении чрезвычайных ситуаций</t>
  </si>
  <si>
    <t>Увеличение проведенных мероприятий с учащимися школы и их родителями по разъяснению уголовной и административной ответственности за преступления и правонарушения, связанные с незаконным оборотом и потреблением ПАВ, появлением в общественных местах в состоянии опьянения</t>
  </si>
  <si>
    <t>Доля детей, подростков и молодежи в возрасте от 11 до 30 лет принявших участие в мероприятиях на повышение мотивирования подростков к формированию навыков здорового образа жизни, от общего количества детей, обучающихся в образовательных организациях</t>
  </si>
  <si>
    <t>Увеличение проведенных мероприятий с учащимися школы и их родителями по разъяснению уголовной и административной ответственности за преступления и правонарушения, связанные с незаконным оборотом и потреблением ПАВ, появлением в общественных местах в состоянии опьянения.</t>
  </si>
  <si>
    <t>Доля детей, подростков и молодежи в возрасте от 11 до 30 лет, вовлеченных в мероприятия по профилактики наркомании</t>
  </si>
  <si>
    <t>Основное мероприятие 1 -  Пожарная безопасность Азовского немецкого национального муниципального района Омской области</t>
  </si>
  <si>
    <t>Мероприятие 1 -  Обеспечение пожарной безопасности</t>
  </si>
  <si>
    <t>Доля учреждений, зданий муниципальной собственности, получивших положительные заключения надзорных органов</t>
  </si>
  <si>
    <t>Основное мероприятие 2 -  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</t>
  </si>
  <si>
    <t>Мероприятие 1: Проведение мероприятий по предупреждению и защите населения от чрезвычайных ситуаций в условиях военного и мирного времени</t>
  </si>
  <si>
    <t>Количество проведенных мероприятий по предупреждению чрезвычайных ситуаций и стихийных бедствий природного и техногенного характера и совершенствованию гражданской обороны</t>
  </si>
  <si>
    <t xml:space="preserve">Подпрограмма 2.  «Обеспечение общественной безопасности,  профилактика наркомании, противодействие экстремизму и терроризму» </t>
  </si>
  <si>
    <t>Основное мероприятие 1. Профилактика  наркомании на территории Азовского немецкого национального муниципального района Омской области</t>
  </si>
  <si>
    <t>Мероприятие 1. Проведение мероприятий по профилактике  наркомании</t>
  </si>
  <si>
    <t>Доля правонарушений среди несовершеннолетних в общем числе правонарушений</t>
  </si>
  <si>
    <t>Основное мероприятие 2: Предупреждение терроризма и экстремизма на территории Азовского немецкого национального муниципального района Омской области</t>
  </si>
  <si>
    <t>Мероприятие 1: Установление видеонаблюдения и видеорегистраторов в муниципальных учреждениях</t>
  </si>
  <si>
    <t>Мероприятие 2: Общие организационные меры по предупреждению экстремизма и терроризма в Азовском немецком национальном муниципальном районе Омской области</t>
  </si>
  <si>
    <t xml:space="preserve">Степень оснащенности системами видеонаблюдения и видеорегистрации муниципальных учреждений Азовского немецкого национального муниципального района Омской области </t>
  </si>
  <si>
    <t>Доля информированности населения по вопросам противодействия терроризму и экстремизму</t>
  </si>
  <si>
    <t>Степень реализации мероприятия</t>
  </si>
  <si>
    <t>Подпрограмма «Снижение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области»</t>
  </si>
  <si>
    <t xml:space="preserve">Эффективность реализации подпрограммы № 2 «Обеспечение общественной безопасности,  профилактика наркомании, противодействие экстремизму и терроризму» </t>
  </si>
  <si>
    <t xml:space="preserve">Эффективность реализации ОМ «Предупреждение терроризма и экстремизма на территории Азовского немецкого национального муниципального района Омской области» </t>
  </si>
  <si>
    <t xml:space="preserve">Эффективность реализации ОМ «Профилактика  наркомании на территории Азовского немецкого национального муниципального района Омской области» </t>
  </si>
  <si>
    <t>Эффективность реализации подпрограммы № 1 «Снижение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области»</t>
  </si>
  <si>
    <t>Эффективность реализации ОМ «Предупреждение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обороны»</t>
  </si>
  <si>
    <t>Эффективность реализации ОМ «Пожарная безопасность Азовского немецкого национального муниципального района Омской области»</t>
  </si>
  <si>
    <t xml:space="preserve">Эффективность реализации муниципальной программы «Создание условий для обеспечения 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области»по целевым индикаторам </t>
  </si>
  <si>
    <t>Муниципальная программа «Создание условий для обеспечения 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области»</t>
  </si>
  <si>
    <t>Ожидаемые результаты реализации Подпрограммы 1 «Подпрограмма: «Снижение рисков возникновения чрезвычайных ситуаций, выполнение мероприятий гражданской обороны на территории Азовского немецкого национального муниципального района  Омской области»</t>
  </si>
  <si>
    <t>Ожидаемые результаты реализации Подпрограммы 2  «Обеспечение общественной безопасности,  профилактика наркомании, противодействие экстремизму и терроризму»</t>
  </si>
  <si>
    <t>Мероприятие 4: Содействие в социальной адаптации лиц, освобожденных от отбывания уголовного наказания</t>
  </si>
  <si>
    <t>ВСЕГО</t>
  </si>
  <si>
    <t>Мероприятие 3: Изготовление и распространение информационно-методических материалов и социальной рекламы, направленной на обеспечение общественной безопасности населения Азовского немецкого национального муниципального района Омской области</t>
  </si>
  <si>
    <t>Доля лиц, повторно совершивших преступления после особождения от отбывания уголовного наказания, в общем числе преступлений</t>
  </si>
  <si>
    <t xml:space="preserve">«Создание условий для обеспечения  безопасности жизнедеятельности населения, укрепления законности и правопорядка на территории 
Азовского немецкого национального муниципального района Омской области» </t>
  </si>
  <si>
    <t>за 2024 год</t>
  </si>
  <si>
    <t xml:space="preserve">Приложение № 3 к постановлению Администрации Азовского немецкого
национального муниципального района Омской области от 16.05.2025 № 326
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</si>
</sst>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84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top" wrapText="1"/>
    </xf>
    <xf numFmtId="0" fontId="6" fillId="0" borderId="1" xfId="0" applyFont="1" applyBorder="1"/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/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 vertical="top" wrapText="1"/>
    </xf>
    <xf numFmtId="165" fontId="4" fillId="0" borderId="5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12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1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5"/>
  <sheetViews>
    <sheetView tabSelected="1" topLeftCell="A13" zoomScale="90" zoomScaleNormal="90" zoomScaleSheetLayoutView="100" workbookViewId="0">
      <selection activeCell="K1" sqref="K1:T1"/>
    </sheetView>
  </sheetViews>
  <sheetFormatPr defaultRowHeight="15"/>
  <cols>
    <col min="2" max="2" width="28.140625" customWidth="1"/>
    <col min="3" max="3" width="27" customWidth="1"/>
    <col min="4" max="4" width="9.7109375" customWidth="1"/>
    <col min="7" max="8" width="9.140625" style="2"/>
    <col min="9" max="9" width="13" customWidth="1"/>
    <col min="10" max="10" width="10.7109375" bestFit="1" customWidth="1"/>
    <col min="11" max="11" width="12.7109375" hidden="1" customWidth="1"/>
    <col min="12" max="12" width="10.7109375" bestFit="1" customWidth="1"/>
    <col min="13" max="13" width="9.5703125" hidden="1" customWidth="1"/>
    <col min="14" max="14" width="11" style="2" customWidth="1"/>
    <col min="15" max="15" width="12.140625" style="2" hidden="1" customWidth="1"/>
    <col min="16" max="16" width="10.7109375" style="2" customWidth="1"/>
    <col min="17" max="17" width="8.85546875" style="2" hidden="1" customWidth="1"/>
    <col min="18" max="18" width="10.85546875" style="30" customWidth="1"/>
    <col min="19" max="19" width="12" style="30" customWidth="1"/>
    <col min="20" max="20" width="19" style="30" customWidth="1"/>
    <col min="23" max="23" width="8.85546875" customWidth="1"/>
    <col min="24" max="24" width="16.42578125" hidden="1" customWidth="1"/>
  </cols>
  <sheetData>
    <row r="1" spans="1:24" ht="33" customHeight="1">
      <c r="K1" s="71" t="s">
        <v>74</v>
      </c>
      <c r="L1" s="71"/>
      <c r="M1" s="71"/>
      <c r="N1" s="71"/>
      <c r="O1" s="71"/>
      <c r="P1" s="71"/>
      <c r="Q1" s="71"/>
      <c r="R1" s="71"/>
      <c r="S1" s="71"/>
      <c r="T1" s="71"/>
    </row>
    <row r="2" spans="1:24" ht="18.75">
      <c r="B2" s="73" t="s">
        <v>19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24" ht="18.75">
      <c r="B3" s="73" t="s">
        <v>25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24" s="3" customFormat="1" ht="36.75" customHeight="1">
      <c r="A4" s="72" t="s">
        <v>72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20"/>
      <c r="V4" s="20"/>
      <c r="W4" s="20"/>
      <c r="X4" s="21"/>
    </row>
    <row r="5" spans="1:24">
      <c r="B5" s="75" t="s">
        <v>24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</row>
    <row r="6" spans="1:24" ht="18.75">
      <c r="B6" s="76" t="s">
        <v>73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</row>
    <row r="7" spans="1:24" ht="18.75">
      <c r="B7" s="1"/>
      <c r="C7" s="1"/>
      <c r="D7" s="1"/>
      <c r="E7" s="1"/>
      <c r="F7" s="1"/>
      <c r="G7" s="24"/>
      <c r="H7" s="24"/>
      <c r="I7" s="1"/>
      <c r="J7" s="1"/>
      <c r="K7" s="1"/>
      <c r="L7" s="1"/>
      <c r="M7" s="1"/>
      <c r="N7" s="24"/>
      <c r="O7" s="24"/>
      <c r="P7" s="24"/>
      <c r="Q7" s="24"/>
      <c r="R7" s="35"/>
    </row>
    <row r="8" spans="1:24" ht="18.75">
      <c r="B8" s="73" t="s">
        <v>21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</row>
    <row r="9" spans="1:24" ht="18.75">
      <c r="B9" s="73" t="s">
        <v>20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4">
      <c r="B10" s="2"/>
    </row>
    <row r="11" spans="1:24" ht="30.75" customHeight="1">
      <c r="A11" s="57" t="s">
        <v>0</v>
      </c>
      <c r="B11" s="57" t="s">
        <v>8</v>
      </c>
      <c r="C11" s="47" t="s">
        <v>9</v>
      </c>
      <c r="D11" s="48"/>
      <c r="E11" s="48"/>
      <c r="F11" s="48"/>
      <c r="G11" s="48"/>
      <c r="H11" s="49"/>
      <c r="I11" s="57" t="s">
        <v>30</v>
      </c>
      <c r="J11" s="61" t="s">
        <v>10</v>
      </c>
      <c r="K11" s="62"/>
      <c r="L11" s="62"/>
      <c r="M11" s="62"/>
      <c r="N11" s="62"/>
      <c r="O11" s="62"/>
      <c r="P11" s="62"/>
      <c r="Q11" s="63"/>
      <c r="R11" s="70" t="s">
        <v>31</v>
      </c>
      <c r="S11" s="70" t="s">
        <v>32</v>
      </c>
      <c r="T11" s="70" t="s">
        <v>11</v>
      </c>
    </row>
    <row r="12" spans="1:24">
      <c r="A12" s="57"/>
      <c r="B12" s="57"/>
      <c r="C12" s="57" t="s">
        <v>5</v>
      </c>
      <c r="D12" s="57" t="s">
        <v>2</v>
      </c>
      <c r="E12" s="47" t="s">
        <v>6</v>
      </c>
      <c r="F12" s="48"/>
      <c r="G12" s="48"/>
      <c r="H12" s="49"/>
      <c r="I12" s="57"/>
      <c r="J12" s="67"/>
      <c r="K12" s="68"/>
      <c r="L12" s="68"/>
      <c r="M12" s="68"/>
      <c r="N12" s="68"/>
      <c r="O12" s="68"/>
      <c r="P12" s="68"/>
      <c r="Q12" s="69"/>
      <c r="R12" s="70"/>
      <c r="S12" s="70"/>
      <c r="T12" s="70"/>
    </row>
    <row r="13" spans="1:24" s="2" customFormat="1">
      <c r="A13" s="57"/>
      <c r="B13" s="57"/>
      <c r="C13" s="57"/>
      <c r="D13" s="57"/>
      <c r="E13" s="34" t="s">
        <v>69</v>
      </c>
      <c r="F13" s="27"/>
      <c r="G13" s="47">
        <v>2024</v>
      </c>
      <c r="H13" s="49"/>
      <c r="I13" s="57"/>
      <c r="J13" s="25" t="s">
        <v>69</v>
      </c>
      <c r="K13" s="26"/>
      <c r="L13" s="26"/>
      <c r="M13" s="27"/>
      <c r="N13" s="47">
        <v>2024</v>
      </c>
      <c r="O13" s="48"/>
      <c r="P13" s="48"/>
      <c r="Q13" s="49"/>
      <c r="R13" s="70"/>
      <c r="S13" s="70"/>
      <c r="T13" s="70"/>
    </row>
    <row r="14" spans="1:24" ht="114.75" customHeight="1">
      <c r="A14" s="57"/>
      <c r="B14" s="57"/>
      <c r="C14" s="57"/>
      <c r="D14" s="57"/>
      <c r="E14" s="7" t="s">
        <v>3</v>
      </c>
      <c r="F14" s="7" t="s">
        <v>4</v>
      </c>
      <c r="G14" s="22" t="s">
        <v>3</v>
      </c>
      <c r="H14" s="22" t="s">
        <v>4</v>
      </c>
      <c r="I14" s="57"/>
      <c r="J14" s="7" t="s">
        <v>3</v>
      </c>
      <c r="K14" s="7" t="s">
        <v>12</v>
      </c>
      <c r="L14" s="7" t="s">
        <v>4</v>
      </c>
      <c r="M14" s="7" t="s">
        <v>13</v>
      </c>
      <c r="N14" s="22" t="s">
        <v>3</v>
      </c>
      <c r="O14" s="22" t="s">
        <v>12</v>
      </c>
      <c r="P14" s="22" t="s">
        <v>4</v>
      </c>
      <c r="Q14" s="22" t="s">
        <v>13</v>
      </c>
      <c r="R14" s="70"/>
      <c r="S14" s="70"/>
      <c r="T14" s="70"/>
    </row>
    <row r="15" spans="1:24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23">
        <v>7</v>
      </c>
      <c r="H15" s="23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23">
        <v>14</v>
      </c>
      <c r="O15" s="23">
        <v>15</v>
      </c>
      <c r="P15" s="23">
        <v>16</v>
      </c>
      <c r="Q15" s="23">
        <v>17</v>
      </c>
      <c r="R15" s="32">
        <v>18</v>
      </c>
      <c r="S15" s="32">
        <v>19</v>
      </c>
      <c r="T15" s="32">
        <v>20</v>
      </c>
    </row>
    <row r="16" spans="1:24">
      <c r="A16" s="74" t="s">
        <v>57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</row>
    <row r="17" spans="1:20" hidden="1">
      <c r="A17" s="74" t="s">
        <v>14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</row>
    <row r="18" spans="1:20" hidden="1">
      <c r="A18" s="56" t="s">
        <v>15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</row>
    <row r="19" spans="1:20" hidden="1">
      <c r="A19" s="4"/>
      <c r="B19" s="18" t="s">
        <v>17</v>
      </c>
      <c r="C19" s="9" t="s">
        <v>18</v>
      </c>
      <c r="D19" s="7"/>
      <c r="E19" s="7"/>
      <c r="F19" s="7"/>
      <c r="G19" s="22"/>
      <c r="H19" s="22"/>
      <c r="I19" s="7"/>
      <c r="J19" s="7"/>
      <c r="K19" s="7"/>
      <c r="L19" s="7"/>
      <c r="M19" s="7"/>
      <c r="N19" s="22"/>
      <c r="O19" s="22"/>
      <c r="P19" s="22"/>
      <c r="Q19" s="22"/>
      <c r="R19" s="31"/>
      <c r="S19" s="31"/>
      <c r="T19" s="31" t="s">
        <v>7</v>
      </c>
    </row>
    <row r="20" spans="1:20" hidden="1">
      <c r="A20" s="56" t="s">
        <v>16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</row>
    <row r="21" spans="1:20" hidden="1">
      <c r="A21" s="4"/>
      <c r="B21" s="18" t="s">
        <v>17</v>
      </c>
      <c r="C21" s="9" t="s">
        <v>18</v>
      </c>
      <c r="D21" s="7"/>
      <c r="E21" s="7"/>
      <c r="F21" s="7"/>
      <c r="G21" s="22"/>
      <c r="H21" s="22"/>
      <c r="I21" s="7"/>
      <c r="J21" s="7"/>
      <c r="K21" s="7"/>
      <c r="L21" s="7"/>
      <c r="M21" s="7"/>
      <c r="N21" s="22"/>
      <c r="O21" s="22"/>
      <c r="P21" s="22"/>
      <c r="Q21" s="22"/>
      <c r="R21" s="31"/>
      <c r="S21" s="31" t="s">
        <v>7</v>
      </c>
      <c r="T21" s="31" t="s">
        <v>7</v>
      </c>
    </row>
    <row r="22" spans="1:20" hidden="1">
      <c r="A22" s="78" t="s">
        <v>29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80"/>
    </row>
    <row r="23" spans="1:20" hidden="1">
      <c r="A23" s="74" t="s">
        <v>41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</row>
    <row r="24" spans="1:20" hidden="1">
      <c r="A24" s="56" t="s">
        <v>15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</row>
    <row r="25" spans="1:20" ht="51.75" hidden="1" customHeight="1">
      <c r="A25" s="4"/>
      <c r="B25" s="16" t="s">
        <v>42</v>
      </c>
      <c r="C25" s="16" t="s">
        <v>43</v>
      </c>
      <c r="D25" s="7" t="s">
        <v>26</v>
      </c>
      <c r="E25" s="7">
        <v>100</v>
      </c>
      <c r="F25" s="12">
        <v>100</v>
      </c>
      <c r="G25" s="22">
        <v>100</v>
      </c>
      <c r="H25" s="12">
        <v>100</v>
      </c>
      <c r="I25" s="7">
        <f>F25/E25</f>
        <v>1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36">
        <v>0</v>
      </c>
      <c r="S25" s="31">
        <v>1</v>
      </c>
      <c r="T25" s="31" t="s">
        <v>7</v>
      </c>
    </row>
    <row r="26" spans="1:20" hidden="1">
      <c r="A26" s="57" t="s">
        <v>16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</row>
    <row r="27" spans="1:20" hidden="1">
      <c r="A27" s="4"/>
      <c r="B27" s="4" t="s">
        <v>17</v>
      </c>
      <c r="C27" s="9" t="s">
        <v>18</v>
      </c>
      <c r="D27" s="7"/>
      <c r="E27" s="7"/>
      <c r="F27" s="7"/>
      <c r="G27" s="22"/>
      <c r="H27" s="22"/>
      <c r="I27" s="7"/>
      <c r="J27" s="7"/>
      <c r="K27" s="7"/>
      <c r="L27" s="7"/>
      <c r="M27" s="7"/>
      <c r="N27" s="22"/>
      <c r="O27" s="22"/>
      <c r="P27" s="22"/>
      <c r="Q27" s="22"/>
      <c r="R27" s="31"/>
      <c r="S27" s="31" t="s">
        <v>7</v>
      </c>
      <c r="T27" s="31" t="s">
        <v>7</v>
      </c>
    </row>
    <row r="28" spans="1:20" s="6" customFormat="1" hidden="1">
      <c r="A28" s="77" t="s">
        <v>63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37">
        <v>100</v>
      </c>
    </row>
    <row r="29" spans="1:20" s="6" customFormat="1">
      <c r="A29" s="74" t="s">
        <v>44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</row>
    <row r="30" spans="1:20" s="6" customFormat="1">
      <c r="A30" s="56" t="s">
        <v>15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</row>
    <row r="31" spans="1:20" s="6" customFormat="1" ht="88.5" customHeight="1">
      <c r="A31" s="4"/>
      <c r="B31" s="16" t="s">
        <v>45</v>
      </c>
      <c r="C31" s="18" t="s">
        <v>46</v>
      </c>
      <c r="D31" s="7" t="s">
        <v>26</v>
      </c>
      <c r="E31" s="43">
        <f>G31</f>
        <v>5</v>
      </c>
      <c r="F31" s="43">
        <f>H31</f>
        <v>5</v>
      </c>
      <c r="G31" s="43">
        <v>5</v>
      </c>
      <c r="H31" s="43">
        <v>5</v>
      </c>
      <c r="I31" s="43">
        <f>F31/E31</f>
        <v>1</v>
      </c>
      <c r="J31" s="10">
        <f>N31</f>
        <v>559825.19999999995</v>
      </c>
      <c r="K31" s="10">
        <v>0</v>
      </c>
      <c r="L31" s="10">
        <f>P31</f>
        <v>559825.19999999995</v>
      </c>
      <c r="M31" s="10">
        <v>0</v>
      </c>
      <c r="N31" s="10">
        <v>559825.19999999995</v>
      </c>
      <c r="O31" s="10">
        <v>0</v>
      </c>
      <c r="P31" s="10">
        <v>559825.19999999995</v>
      </c>
      <c r="Q31" s="10">
        <v>0</v>
      </c>
      <c r="R31" s="36">
        <f>(L31-K31+M31)/(J31-K31)</f>
        <v>1</v>
      </c>
      <c r="S31" s="31">
        <f>I31/R31</f>
        <v>1</v>
      </c>
      <c r="T31" s="31" t="s">
        <v>7</v>
      </c>
    </row>
    <row r="32" spans="1:20">
      <c r="A32" s="4"/>
      <c r="B32" s="5"/>
      <c r="C32" s="11"/>
      <c r="D32" s="8" t="s">
        <v>7</v>
      </c>
      <c r="E32" s="8" t="s">
        <v>7</v>
      </c>
      <c r="F32" s="8" t="s">
        <v>7</v>
      </c>
      <c r="G32" s="23" t="s">
        <v>7</v>
      </c>
      <c r="H32" s="23" t="s">
        <v>7</v>
      </c>
      <c r="I32" s="29" t="s">
        <v>7</v>
      </c>
      <c r="J32" s="10">
        <f t="shared" ref="J32:Q32" si="0">SUM(J31:J31)</f>
        <v>559825.19999999995</v>
      </c>
      <c r="K32" s="10">
        <f t="shared" si="0"/>
        <v>0</v>
      </c>
      <c r="L32" s="10">
        <f t="shared" si="0"/>
        <v>559825.19999999995</v>
      </c>
      <c r="M32" s="10">
        <f t="shared" si="0"/>
        <v>0</v>
      </c>
      <c r="N32" s="10">
        <f t="shared" si="0"/>
        <v>559825.19999999995</v>
      </c>
      <c r="O32" s="10">
        <f t="shared" si="0"/>
        <v>0</v>
      </c>
      <c r="P32" s="10">
        <f t="shared" si="0"/>
        <v>559825.19999999995</v>
      </c>
      <c r="Q32" s="10">
        <f t="shared" si="0"/>
        <v>0</v>
      </c>
      <c r="R32" s="31"/>
      <c r="S32" s="31">
        <v>1</v>
      </c>
      <c r="T32" s="32" t="s">
        <v>7</v>
      </c>
    </row>
    <row r="33" spans="1:20">
      <c r="A33" s="4"/>
      <c r="B33" s="4"/>
      <c r="C33" s="4"/>
      <c r="D33" s="7"/>
      <c r="E33" s="7"/>
      <c r="F33" s="7"/>
      <c r="G33" s="22"/>
      <c r="H33" s="22"/>
      <c r="I33" s="7"/>
      <c r="J33" s="7"/>
      <c r="K33" s="7"/>
      <c r="L33" s="7"/>
      <c r="M33" s="7"/>
      <c r="N33" s="22"/>
      <c r="O33" s="22"/>
      <c r="P33" s="22"/>
      <c r="Q33" s="22"/>
      <c r="R33" s="31"/>
      <c r="S33" s="31"/>
      <c r="T33" s="32"/>
    </row>
    <row r="34" spans="1:20" ht="15.75" customHeight="1">
      <c r="A34" s="57" t="s">
        <v>16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</row>
    <row r="35" spans="1:20">
      <c r="A35" s="4"/>
      <c r="B35" s="4" t="s">
        <v>17</v>
      </c>
      <c r="C35" s="9" t="s">
        <v>18</v>
      </c>
      <c r="D35" s="7"/>
      <c r="E35" s="7"/>
      <c r="F35" s="7"/>
      <c r="G35" s="22"/>
      <c r="H35" s="22"/>
      <c r="I35" s="7"/>
      <c r="J35" s="7"/>
      <c r="K35" s="7"/>
      <c r="L35" s="7"/>
      <c r="M35" s="7"/>
      <c r="N35" s="22"/>
      <c r="O35" s="22"/>
      <c r="P35" s="22"/>
      <c r="Q35" s="22"/>
      <c r="R35" s="31"/>
      <c r="S35" s="31" t="s">
        <v>7</v>
      </c>
      <c r="T35" s="31" t="s">
        <v>7</v>
      </c>
    </row>
    <row r="36" spans="1:20">
      <c r="A36" s="77" t="s">
        <v>62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37">
        <v>100</v>
      </c>
    </row>
    <row r="37" spans="1:20" s="2" customFormat="1" ht="32.25" customHeight="1">
      <c r="A37" s="53" t="s">
        <v>61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5"/>
      <c r="T37" s="37">
        <f>(T28+T36)/2</f>
        <v>100</v>
      </c>
    </row>
    <row r="38" spans="1:20" s="2" customFormat="1">
      <c r="A38" s="74" t="s">
        <v>47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</row>
    <row r="39" spans="1:20" s="2" customFormat="1" hidden="1">
      <c r="A39" s="74" t="s">
        <v>14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</row>
    <row r="40" spans="1:20" s="2" customFormat="1">
      <c r="A40" s="56" t="s">
        <v>15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</row>
    <row r="41" spans="1:20" s="2" customFormat="1">
      <c r="A41" s="16"/>
      <c r="B41" s="18" t="s">
        <v>17</v>
      </c>
      <c r="C41" s="9" t="s">
        <v>18</v>
      </c>
      <c r="D41" s="15"/>
      <c r="E41" s="15"/>
      <c r="F41" s="15"/>
      <c r="G41" s="22"/>
      <c r="H41" s="22"/>
      <c r="I41" s="15"/>
      <c r="J41" s="15"/>
      <c r="K41" s="15"/>
      <c r="L41" s="15"/>
      <c r="M41" s="15"/>
      <c r="N41" s="22"/>
      <c r="O41" s="22"/>
      <c r="P41" s="22"/>
      <c r="Q41" s="22"/>
      <c r="R41" s="31"/>
      <c r="S41" s="31"/>
      <c r="T41" s="31" t="s">
        <v>7</v>
      </c>
    </row>
    <row r="42" spans="1:20" s="2" customFormat="1">
      <c r="A42" s="56" t="s">
        <v>16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</row>
    <row r="43" spans="1:20" s="2" customFormat="1">
      <c r="A43" s="16"/>
      <c r="B43" s="18" t="s">
        <v>17</v>
      </c>
      <c r="C43" s="9" t="s">
        <v>18</v>
      </c>
      <c r="D43" s="15"/>
      <c r="E43" s="15"/>
      <c r="F43" s="15"/>
      <c r="G43" s="22"/>
      <c r="H43" s="22"/>
      <c r="I43" s="15"/>
      <c r="J43" s="15"/>
      <c r="K43" s="15"/>
      <c r="L43" s="15"/>
      <c r="M43" s="15"/>
      <c r="N43" s="22"/>
      <c r="O43" s="22"/>
      <c r="P43" s="22"/>
      <c r="Q43" s="22"/>
      <c r="R43" s="31"/>
      <c r="S43" s="31" t="s">
        <v>7</v>
      </c>
      <c r="T43" s="31" t="s">
        <v>7</v>
      </c>
    </row>
    <row r="44" spans="1:20" s="2" customFormat="1">
      <c r="A44" s="78" t="s">
        <v>29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80"/>
    </row>
    <row r="45" spans="1:20" s="6" customFormat="1">
      <c r="A45" s="74" t="s">
        <v>48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</row>
    <row r="46" spans="1:20" s="6" customFormat="1">
      <c r="A46" s="56" t="s">
        <v>15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</row>
    <row r="47" spans="1:20" s="6" customFormat="1" ht="38.25">
      <c r="A47" s="4"/>
      <c r="B47" s="18" t="s">
        <v>49</v>
      </c>
      <c r="C47" s="18" t="s">
        <v>50</v>
      </c>
      <c r="D47" s="45" t="s">
        <v>26</v>
      </c>
      <c r="E47" s="45">
        <f>G47</f>
        <v>2</v>
      </c>
      <c r="F47" s="45">
        <f>H47</f>
        <v>5.0999999999999996</v>
      </c>
      <c r="G47" s="45">
        <v>2</v>
      </c>
      <c r="H47" s="45">
        <v>5.0999999999999996</v>
      </c>
      <c r="I47" s="45">
        <f>F47/E47</f>
        <v>2.5499999999999998</v>
      </c>
      <c r="J47" s="10">
        <f>N47</f>
        <v>0</v>
      </c>
      <c r="K47" s="10">
        <v>0</v>
      </c>
      <c r="L47" s="10">
        <f>P47</f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36">
        <v>1</v>
      </c>
      <c r="S47" s="46">
        <f>IF(O47/R47&gt;=1,1,O47/R47)</f>
        <v>0</v>
      </c>
      <c r="T47" s="31" t="s">
        <v>7</v>
      </c>
    </row>
    <row r="48" spans="1:20" s="2" customFormat="1">
      <c r="A48" s="4"/>
      <c r="B48" s="5"/>
      <c r="C48" s="11"/>
      <c r="D48" s="8" t="s">
        <v>7</v>
      </c>
      <c r="E48" s="8" t="s">
        <v>7</v>
      </c>
      <c r="F48" s="8" t="s">
        <v>7</v>
      </c>
      <c r="G48" s="23" t="s">
        <v>7</v>
      </c>
      <c r="H48" s="23" t="s">
        <v>7</v>
      </c>
      <c r="I48" s="7"/>
      <c r="J48" s="10">
        <f t="shared" ref="J48:P48" si="1">SUM(J47:J47)</f>
        <v>0</v>
      </c>
      <c r="K48" s="10">
        <f t="shared" si="1"/>
        <v>0</v>
      </c>
      <c r="L48" s="10">
        <f t="shared" si="1"/>
        <v>0</v>
      </c>
      <c r="M48" s="10">
        <f t="shared" si="1"/>
        <v>0</v>
      </c>
      <c r="N48" s="10">
        <f t="shared" si="1"/>
        <v>0</v>
      </c>
      <c r="O48" s="10">
        <f t="shared" si="1"/>
        <v>0</v>
      </c>
      <c r="P48" s="10">
        <f t="shared" si="1"/>
        <v>0</v>
      </c>
      <c r="Q48" s="10">
        <f>SUM(Q47:Q47)</f>
        <v>0</v>
      </c>
      <c r="R48" s="31"/>
      <c r="S48" s="31"/>
      <c r="T48" s="32" t="s">
        <v>7</v>
      </c>
    </row>
    <row r="49" spans="1:20" s="2" customFormat="1">
      <c r="A49" s="4"/>
      <c r="B49" s="4"/>
      <c r="C49" s="4"/>
      <c r="D49" s="7"/>
      <c r="E49" s="7"/>
      <c r="F49" s="7"/>
      <c r="G49" s="22"/>
      <c r="H49" s="22"/>
      <c r="I49" s="7"/>
      <c r="J49" s="7"/>
      <c r="K49" s="7"/>
      <c r="L49" s="7"/>
      <c r="M49" s="7"/>
      <c r="N49" s="22"/>
      <c r="O49" s="22"/>
      <c r="P49" s="22"/>
      <c r="Q49" s="22"/>
      <c r="R49" s="31"/>
      <c r="S49" s="31"/>
      <c r="T49" s="32"/>
    </row>
    <row r="50" spans="1:20" s="2" customFormat="1" ht="15.75" customHeight="1">
      <c r="A50" s="57" t="s">
        <v>16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</row>
    <row r="51" spans="1:20" s="2" customFormat="1">
      <c r="A51" s="4"/>
      <c r="B51" s="4" t="s">
        <v>17</v>
      </c>
      <c r="C51" s="9" t="s">
        <v>18</v>
      </c>
      <c r="D51" s="7"/>
      <c r="E51" s="7"/>
      <c r="F51" s="7"/>
      <c r="G51" s="22"/>
      <c r="H51" s="22"/>
      <c r="I51" s="7"/>
      <c r="J51" s="7"/>
      <c r="K51" s="7"/>
      <c r="L51" s="7"/>
      <c r="M51" s="7"/>
      <c r="N51" s="22"/>
      <c r="O51" s="22"/>
      <c r="P51" s="22"/>
      <c r="Q51" s="22"/>
      <c r="R51" s="31"/>
      <c r="S51" s="31" t="s">
        <v>7</v>
      </c>
      <c r="T51" s="31" t="s">
        <v>7</v>
      </c>
    </row>
    <row r="52" spans="1:20" s="2" customFormat="1">
      <c r="A52" s="77" t="s">
        <v>60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37">
        <v>100</v>
      </c>
    </row>
    <row r="53" spans="1:20" s="6" customFormat="1">
      <c r="A53" s="74" t="s">
        <v>51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</row>
    <row r="54" spans="1:20" s="6" customFormat="1">
      <c r="A54" s="56" t="s">
        <v>15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</row>
    <row r="55" spans="1:20" s="6" customFormat="1" ht="90" customHeight="1">
      <c r="A55" s="16"/>
      <c r="B55" s="18" t="s">
        <v>52</v>
      </c>
      <c r="C55" s="16" t="s">
        <v>54</v>
      </c>
      <c r="D55" s="15" t="s">
        <v>26</v>
      </c>
      <c r="E55" s="43">
        <f>G55</f>
        <v>92</v>
      </c>
      <c r="F55" s="43">
        <f>H55</f>
        <v>92</v>
      </c>
      <c r="G55" s="43">
        <v>92</v>
      </c>
      <c r="H55" s="43">
        <v>92</v>
      </c>
      <c r="I55" s="43">
        <f>IF(H55/G55&gt;=1,1,H55/G55)</f>
        <v>1</v>
      </c>
      <c r="J55" s="10">
        <f>N55</f>
        <v>100000</v>
      </c>
      <c r="K55" s="10">
        <v>0</v>
      </c>
      <c r="L55" s="10">
        <f>P55</f>
        <v>0</v>
      </c>
      <c r="M55" s="10">
        <v>0</v>
      </c>
      <c r="N55" s="10">
        <v>100000</v>
      </c>
      <c r="O55" s="10">
        <v>0</v>
      </c>
      <c r="P55" s="43">
        <v>0</v>
      </c>
      <c r="Q55" s="43">
        <v>0</v>
      </c>
      <c r="R55" s="36">
        <f>(L55-K55+M55)/(J55-K55)</f>
        <v>0</v>
      </c>
      <c r="S55" s="46">
        <v>0</v>
      </c>
      <c r="T55" s="31" t="s">
        <v>7</v>
      </c>
    </row>
    <row r="56" spans="1:20" s="6" customFormat="1" ht="51" hidden="1" customHeight="1">
      <c r="A56" s="16"/>
      <c r="B56" s="18" t="s">
        <v>53</v>
      </c>
      <c r="C56" s="16" t="s">
        <v>55</v>
      </c>
      <c r="D56" s="15" t="s">
        <v>26</v>
      </c>
      <c r="E56" s="43">
        <v>100</v>
      </c>
      <c r="F56" s="43">
        <v>100</v>
      </c>
      <c r="G56" s="43">
        <v>100</v>
      </c>
      <c r="H56" s="43">
        <v>100</v>
      </c>
      <c r="I56" s="43">
        <f>F56/E56</f>
        <v>1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36" t="e">
        <f>(L56-K56+M56)/(J56-K56)</f>
        <v>#DIV/0!</v>
      </c>
      <c r="S56" s="44" t="e">
        <f>IF(O56/R56&gt;=1,1,O56/R56)</f>
        <v>#DIV/0!</v>
      </c>
      <c r="T56" s="31"/>
    </row>
    <row r="57" spans="1:20" s="6" customFormat="1" ht="51" customHeight="1">
      <c r="A57" s="18"/>
      <c r="B57" s="18" t="s">
        <v>70</v>
      </c>
      <c r="C57" s="18" t="s">
        <v>56</v>
      </c>
      <c r="D57" s="22" t="s">
        <v>26</v>
      </c>
      <c r="E57" s="43">
        <v>100</v>
      </c>
      <c r="F57" s="43">
        <v>100</v>
      </c>
      <c r="G57" s="43">
        <v>100</v>
      </c>
      <c r="H57" s="43">
        <v>100</v>
      </c>
      <c r="I57" s="43">
        <f>F57/E57</f>
        <v>1</v>
      </c>
      <c r="J57" s="10">
        <f>N57</f>
        <v>3400</v>
      </c>
      <c r="K57" s="10">
        <v>0</v>
      </c>
      <c r="L57" s="10">
        <f>P57</f>
        <v>495</v>
      </c>
      <c r="M57" s="10">
        <v>0</v>
      </c>
      <c r="N57" s="10">
        <v>3400</v>
      </c>
      <c r="O57" s="10">
        <v>0</v>
      </c>
      <c r="P57" s="10">
        <v>495</v>
      </c>
      <c r="Q57" s="10">
        <v>0</v>
      </c>
      <c r="R57" s="36">
        <f>(L57-K57+M57)/(J57-K57)</f>
        <v>0.14558823529411766</v>
      </c>
      <c r="S57" s="46">
        <f>IF(N57/P57&gt;=1,1,O57/R57)</f>
        <v>1</v>
      </c>
      <c r="T57" s="31"/>
    </row>
    <row r="58" spans="1:20" s="6" customFormat="1" ht="76.5">
      <c r="A58" s="16"/>
      <c r="B58" s="18" t="s">
        <v>68</v>
      </c>
      <c r="C58" s="42" t="s">
        <v>71</v>
      </c>
      <c r="D58" s="15" t="s">
        <v>26</v>
      </c>
      <c r="E58" s="43">
        <f>G58</f>
        <v>35</v>
      </c>
      <c r="F58" s="43">
        <v>20</v>
      </c>
      <c r="G58" s="43">
        <v>35</v>
      </c>
      <c r="H58" s="43">
        <v>20</v>
      </c>
      <c r="I58" s="43">
        <v>1</v>
      </c>
      <c r="J58" s="10">
        <f>N58</f>
        <v>500</v>
      </c>
      <c r="K58" s="10">
        <v>0</v>
      </c>
      <c r="L58" s="10">
        <f>P58</f>
        <v>500</v>
      </c>
      <c r="M58" s="10">
        <v>0</v>
      </c>
      <c r="N58" s="10">
        <v>500</v>
      </c>
      <c r="O58" s="10">
        <v>0</v>
      </c>
      <c r="P58" s="10">
        <v>500</v>
      </c>
      <c r="Q58" s="10">
        <v>0</v>
      </c>
      <c r="R58" s="36">
        <v>1</v>
      </c>
      <c r="S58" s="46">
        <f>IF(N58/P58&gt;=1,1,O58/R58)</f>
        <v>1</v>
      </c>
      <c r="T58" s="31"/>
    </row>
    <row r="59" spans="1:20" s="2" customFormat="1">
      <c r="A59" s="16"/>
      <c r="B59" s="5"/>
      <c r="C59" s="11"/>
      <c r="D59" s="14" t="s">
        <v>7</v>
      </c>
      <c r="E59" s="14" t="s">
        <v>7</v>
      </c>
      <c r="F59" s="14" t="s">
        <v>7</v>
      </c>
      <c r="G59" s="23" t="s">
        <v>7</v>
      </c>
      <c r="H59" s="23" t="s">
        <v>7</v>
      </c>
      <c r="I59" s="15"/>
      <c r="J59" s="10">
        <f>J55+J58+J57</f>
        <v>103900</v>
      </c>
      <c r="K59" s="10">
        <f>K55+K58</f>
        <v>0</v>
      </c>
      <c r="L59" s="10">
        <f>L55+L58+L57</f>
        <v>995</v>
      </c>
      <c r="M59" s="10">
        <f>M55+M58+M57</f>
        <v>0</v>
      </c>
      <c r="N59" s="10">
        <f>N55+N58+N57</f>
        <v>103900</v>
      </c>
      <c r="O59" s="10">
        <f>O55+O58+O57</f>
        <v>0</v>
      </c>
      <c r="P59" s="10">
        <f>P55+P58+P57</f>
        <v>995</v>
      </c>
      <c r="Q59" s="10">
        <f>Q55+Q58</f>
        <v>0</v>
      </c>
      <c r="R59" s="31"/>
      <c r="S59" s="31"/>
      <c r="T59" s="32" t="s">
        <v>7</v>
      </c>
    </row>
    <row r="60" spans="1:20" s="2" customFormat="1">
      <c r="A60" s="16"/>
      <c r="B60" s="16"/>
      <c r="C60" s="16"/>
      <c r="D60" s="15"/>
      <c r="E60" s="15"/>
      <c r="F60" s="15"/>
      <c r="G60" s="22"/>
      <c r="H60" s="22"/>
      <c r="I60" s="15"/>
      <c r="J60" s="15"/>
      <c r="K60" s="15"/>
      <c r="L60" s="15"/>
      <c r="M60" s="15"/>
      <c r="N60" s="22"/>
      <c r="O60" s="22"/>
      <c r="P60" s="22"/>
      <c r="Q60" s="22"/>
      <c r="R60" s="31"/>
      <c r="S60" s="31"/>
      <c r="T60" s="32"/>
    </row>
    <row r="61" spans="1:20" s="2" customFormat="1" ht="15.75" customHeight="1">
      <c r="A61" s="57" t="s">
        <v>16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</row>
    <row r="62" spans="1:20" s="2" customFormat="1">
      <c r="A62" s="16"/>
      <c r="B62" s="16" t="s">
        <v>17</v>
      </c>
      <c r="C62" s="9" t="s">
        <v>18</v>
      </c>
      <c r="D62" s="15"/>
      <c r="E62" s="15"/>
      <c r="F62" s="15"/>
      <c r="G62" s="22"/>
      <c r="H62" s="22"/>
      <c r="I62" s="15"/>
      <c r="J62" s="15"/>
      <c r="K62" s="15"/>
      <c r="L62" s="15"/>
      <c r="M62" s="15"/>
      <c r="N62" s="22"/>
      <c r="O62" s="22"/>
      <c r="P62" s="22"/>
      <c r="Q62" s="22"/>
      <c r="R62" s="31"/>
      <c r="S62" s="31" t="s">
        <v>7</v>
      </c>
      <c r="T62" s="31" t="s">
        <v>7</v>
      </c>
    </row>
    <row r="63" spans="1:20" s="2" customFormat="1">
      <c r="A63" s="77" t="s">
        <v>59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38">
        <f>((S55+S57+S58)/3)*100</f>
        <v>66.666666666666657</v>
      </c>
    </row>
    <row r="64" spans="1:20" ht="15.75" customHeight="1">
      <c r="A64" s="77" t="s">
        <v>58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38">
        <f>(T52+T63)/2</f>
        <v>83.333333333333329</v>
      </c>
    </row>
    <row r="65" spans="1:20" ht="24.75" customHeight="1">
      <c r="A65" s="81" t="s">
        <v>64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38">
        <f>(T37+T64)/2</f>
        <v>91.666666666666657</v>
      </c>
    </row>
    <row r="66" spans="1:20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39"/>
      <c r="S66" s="39"/>
      <c r="T66" s="40"/>
    </row>
    <row r="67" spans="1:20" ht="18.75">
      <c r="A67" s="13"/>
      <c r="B67" s="73" t="s">
        <v>35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</row>
    <row r="68" spans="1:20" ht="18.75">
      <c r="A68" s="13"/>
      <c r="B68" s="73" t="s">
        <v>23</v>
      </c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</row>
    <row r="69" spans="1:20">
      <c r="A69" s="57" t="s">
        <v>0</v>
      </c>
      <c r="B69" s="57" t="s">
        <v>1</v>
      </c>
      <c r="C69" s="57" t="s">
        <v>2</v>
      </c>
      <c r="D69" s="58" t="s">
        <v>22</v>
      </c>
      <c r="E69" s="59"/>
      <c r="F69" s="59"/>
      <c r="G69" s="60"/>
      <c r="H69" s="61" t="s">
        <v>28</v>
      </c>
      <c r="I69" s="62"/>
      <c r="J69" s="63"/>
      <c r="K69" s="13"/>
      <c r="L69" s="13"/>
      <c r="M69" s="13"/>
      <c r="N69" s="13"/>
    </row>
    <row r="70" spans="1:20">
      <c r="A70" s="57"/>
      <c r="B70" s="57"/>
      <c r="C70" s="57"/>
      <c r="D70" s="70" t="s">
        <v>69</v>
      </c>
      <c r="E70" s="70"/>
      <c r="F70" s="70">
        <v>2024</v>
      </c>
      <c r="G70" s="70"/>
      <c r="H70" s="64"/>
      <c r="I70" s="65"/>
      <c r="J70" s="66"/>
      <c r="K70" s="13"/>
      <c r="L70" s="13"/>
      <c r="M70" s="13"/>
      <c r="N70" s="13"/>
    </row>
    <row r="71" spans="1:20" ht="30.75" customHeight="1">
      <c r="A71" s="57"/>
      <c r="B71" s="57"/>
      <c r="C71" s="57"/>
      <c r="D71" s="31" t="s">
        <v>3</v>
      </c>
      <c r="E71" s="31" t="s">
        <v>4</v>
      </c>
      <c r="F71" s="31" t="s">
        <v>3</v>
      </c>
      <c r="G71" s="31" t="s">
        <v>4</v>
      </c>
      <c r="H71" s="67"/>
      <c r="I71" s="68"/>
      <c r="J71" s="69"/>
      <c r="K71" s="13"/>
      <c r="L71" s="13"/>
      <c r="M71" s="13"/>
      <c r="N71" s="13"/>
    </row>
    <row r="72" spans="1:20">
      <c r="A72" s="29">
        <v>1</v>
      </c>
      <c r="B72" s="29">
        <v>2</v>
      </c>
      <c r="C72" s="29">
        <v>3</v>
      </c>
      <c r="D72" s="32">
        <v>4</v>
      </c>
      <c r="E72" s="32">
        <v>5</v>
      </c>
      <c r="F72" s="32">
        <v>4</v>
      </c>
      <c r="G72" s="32">
        <v>5</v>
      </c>
      <c r="H72" s="53">
        <v>6</v>
      </c>
      <c r="I72" s="54"/>
      <c r="J72" s="55"/>
      <c r="K72" s="13"/>
      <c r="L72" s="13"/>
      <c r="M72" s="13"/>
      <c r="N72" s="13"/>
    </row>
    <row r="73" spans="1:20">
      <c r="A73" s="47" t="s">
        <v>65</v>
      </c>
      <c r="B73" s="48"/>
      <c r="C73" s="48"/>
      <c r="D73" s="48"/>
      <c r="E73" s="48"/>
      <c r="F73" s="48"/>
      <c r="G73" s="48"/>
      <c r="H73" s="48"/>
      <c r="I73" s="48"/>
      <c r="J73" s="49"/>
      <c r="K73" s="13"/>
      <c r="L73" s="13"/>
      <c r="M73" s="13"/>
      <c r="N73" s="13"/>
    </row>
    <row r="74" spans="1:20">
      <c r="A74" s="56" t="s">
        <v>33</v>
      </c>
      <c r="B74" s="56"/>
      <c r="C74" s="56"/>
      <c r="D74" s="56"/>
      <c r="E74" s="56"/>
      <c r="F74" s="56"/>
      <c r="G74" s="56"/>
      <c r="H74" s="56"/>
      <c r="I74" s="56"/>
      <c r="J74" s="56"/>
      <c r="K74" s="17"/>
      <c r="L74" s="17"/>
      <c r="M74" s="17"/>
      <c r="N74" s="17"/>
    </row>
    <row r="75" spans="1:20" ht="89.25">
      <c r="A75" s="18">
        <v>1</v>
      </c>
      <c r="B75" s="19" t="s">
        <v>36</v>
      </c>
      <c r="C75" s="28" t="s">
        <v>27</v>
      </c>
      <c r="D75" s="31">
        <f t="shared" ref="D75:E77" si="2">F75</f>
        <v>22</v>
      </c>
      <c r="E75" s="31">
        <f t="shared" si="2"/>
        <v>22</v>
      </c>
      <c r="F75" s="31">
        <v>22</v>
      </c>
      <c r="G75" s="31">
        <v>22</v>
      </c>
      <c r="H75" s="50">
        <f>E75/D75</f>
        <v>1</v>
      </c>
      <c r="I75" s="51"/>
      <c r="J75" s="52"/>
      <c r="K75" s="17"/>
      <c r="L75" s="17"/>
      <c r="M75" s="17"/>
      <c r="N75" s="17"/>
    </row>
    <row r="76" spans="1:20" ht="140.25">
      <c r="A76" s="18">
        <v>2</v>
      </c>
      <c r="B76" s="19" t="s">
        <v>37</v>
      </c>
      <c r="C76" s="28" t="s">
        <v>27</v>
      </c>
      <c r="D76" s="31">
        <f t="shared" si="2"/>
        <v>19</v>
      </c>
      <c r="E76" s="31">
        <f t="shared" si="2"/>
        <v>19</v>
      </c>
      <c r="F76" s="31">
        <v>19</v>
      </c>
      <c r="G76" s="31">
        <v>19</v>
      </c>
      <c r="H76" s="50">
        <f>E76/D76</f>
        <v>1</v>
      </c>
      <c r="I76" s="51"/>
      <c r="J76" s="52"/>
      <c r="K76" s="13"/>
      <c r="L76" s="13"/>
      <c r="M76" s="13"/>
      <c r="N76" s="13"/>
    </row>
    <row r="77" spans="1:20" ht="127.5">
      <c r="A77" s="18">
        <v>3</v>
      </c>
      <c r="B77" s="19" t="s">
        <v>38</v>
      </c>
      <c r="C77" s="28" t="s">
        <v>27</v>
      </c>
      <c r="D77" s="31">
        <f t="shared" si="2"/>
        <v>85</v>
      </c>
      <c r="E77" s="31">
        <f t="shared" si="2"/>
        <v>100</v>
      </c>
      <c r="F77" s="31">
        <v>85</v>
      </c>
      <c r="G77" s="31">
        <v>100</v>
      </c>
      <c r="H77" s="50">
        <f>E77/D77</f>
        <v>1.1764705882352942</v>
      </c>
      <c r="I77" s="51"/>
      <c r="J77" s="52"/>
      <c r="K77" s="13"/>
      <c r="L77" s="13"/>
      <c r="M77" s="13"/>
      <c r="N77" s="13"/>
    </row>
    <row r="78" spans="1:20">
      <c r="A78" s="47" t="s">
        <v>66</v>
      </c>
      <c r="B78" s="48"/>
      <c r="C78" s="48"/>
      <c r="D78" s="48"/>
      <c r="E78" s="48"/>
      <c r="F78" s="48"/>
      <c r="G78" s="48"/>
      <c r="H78" s="48"/>
      <c r="I78" s="48"/>
      <c r="J78" s="49"/>
      <c r="K78" s="13"/>
      <c r="L78" s="13"/>
      <c r="M78" s="13"/>
      <c r="N78" s="13"/>
    </row>
    <row r="79" spans="1:20" ht="89.25">
      <c r="A79" s="18">
        <v>1</v>
      </c>
      <c r="B79" s="19" t="s">
        <v>36</v>
      </c>
      <c r="C79" s="28" t="s">
        <v>27</v>
      </c>
      <c r="D79" s="31">
        <f>F79</f>
        <v>6</v>
      </c>
      <c r="E79" s="31">
        <f>G79</f>
        <v>6</v>
      </c>
      <c r="F79" s="31">
        <v>6</v>
      </c>
      <c r="G79" s="31">
        <v>6</v>
      </c>
      <c r="H79" s="50">
        <f>E79/D79</f>
        <v>1</v>
      </c>
      <c r="I79" s="51"/>
      <c r="J79" s="52"/>
      <c r="K79" s="13"/>
      <c r="L79" s="13"/>
      <c r="M79" s="13"/>
      <c r="N79" s="13"/>
    </row>
    <row r="80" spans="1:20">
      <c r="A80" s="47" t="s">
        <v>67</v>
      </c>
      <c r="B80" s="48"/>
      <c r="C80" s="48"/>
      <c r="D80" s="48"/>
      <c r="E80" s="48"/>
      <c r="F80" s="48"/>
      <c r="G80" s="48"/>
      <c r="H80" s="48"/>
      <c r="I80" s="48"/>
      <c r="J80" s="49"/>
      <c r="K80" s="13"/>
      <c r="L80" s="13"/>
      <c r="M80" s="13"/>
      <c r="N80" s="13"/>
    </row>
    <row r="81" spans="1:20" ht="140.25">
      <c r="A81" s="18">
        <v>1</v>
      </c>
      <c r="B81" s="19" t="s">
        <v>39</v>
      </c>
      <c r="C81" s="28" t="s">
        <v>27</v>
      </c>
      <c r="D81" s="31">
        <f>F81</f>
        <v>85</v>
      </c>
      <c r="E81" s="31">
        <f>G81</f>
        <v>85</v>
      </c>
      <c r="F81" s="31">
        <v>85</v>
      </c>
      <c r="G81" s="31">
        <v>85</v>
      </c>
      <c r="H81" s="50">
        <f>E81/D81</f>
        <v>1</v>
      </c>
      <c r="I81" s="51"/>
      <c r="J81" s="52"/>
      <c r="K81" s="13"/>
      <c r="L81" s="13"/>
      <c r="M81" s="13"/>
      <c r="N81" s="13"/>
    </row>
    <row r="82" spans="1:20" s="6" customFormat="1" ht="51">
      <c r="A82" s="18">
        <v>2</v>
      </c>
      <c r="B82" s="19" t="s">
        <v>40</v>
      </c>
      <c r="C82" s="28" t="s">
        <v>27</v>
      </c>
      <c r="D82" s="31">
        <f>F82</f>
        <v>19</v>
      </c>
      <c r="E82" s="31">
        <f>G82</f>
        <v>19</v>
      </c>
      <c r="F82" s="31">
        <v>19</v>
      </c>
      <c r="G82" s="31">
        <v>19</v>
      </c>
      <c r="H82" s="50">
        <f>E82/D82</f>
        <v>1</v>
      </c>
      <c r="I82" s="51"/>
      <c r="J82" s="52"/>
      <c r="K82" s="13"/>
      <c r="L82" s="13"/>
      <c r="M82" s="13"/>
      <c r="N82" s="13"/>
      <c r="R82" s="41"/>
      <c r="S82" s="41"/>
      <c r="T82" s="41"/>
    </row>
    <row r="83" spans="1:20" s="6" customFormat="1" ht="25.5" customHeight="1">
      <c r="A83" s="47" t="s">
        <v>34</v>
      </c>
      <c r="B83" s="48"/>
      <c r="C83" s="48"/>
      <c r="D83" s="48"/>
      <c r="E83" s="49"/>
      <c r="F83" s="33"/>
      <c r="G83" s="33"/>
      <c r="H83" s="50">
        <f>(H75+H76+H77+H79+H81+H82)/6</f>
        <v>1.0294117647058825</v>
      </c>
      <c r="I83" s="51"/>
      <c r="J83" s="52"/>
      <c r="K83" s="13"/>
      <c r="L83" s="13"/>
      <c r="M83" s="13"/>
      <c r="N83" s="13"/>
      <c r="R83" s="41"/>
      <c r="S83" s="41"/>
      <c r="T83" s="41"/>
    </row>
    <row r="84" spans="1:20">
      <c r="A84" s="2"/>
      <c r="B84" s="2"/>
      <c r="C84" s="2"/>
      <c r="D84" s="30"/>
      <c r="E84" s="30"/>
      <c r="F84" s="30"/>
      <c r="G84" s="30"/>
      <c r="I84" s="2"/>
      <c r="J84" s="2"/>
      <c r="K84" s="2"/>
      <c r="L84" s="2"/>
      <c r="M84" s="2"/>
    </row>
    <row r="85" spans="1:20">
      <c r="A85" s="2"/>
      <c r="B85" s="2"/>
      <c r="C85" s="2"/>
      <c r="D85" s="30"/>
      <c r="E85" s="30"/>
      <c r="F85" s="30"/>
      <c r="G85" s="30"/>
      <c r="I85" s="2"/>
      <c r="J85" s="2"/>
      <c r="K85" s="2"/>
      <c r="L85" s="2"/>
      <c r="M85" s="2"/>
    </row>
  </sheetData>
  <mergeCells count="72">
    <mergeCell ref="A61:T61"/>
    <mergeCell ref="A52:S52"/>
    <mergeCell ref="A37:S37"/>
    <mergeCell ref="A50:T50"/>
    <mergeCell ref="A65:S65"/>
    <mergeCell ref="A64:S64"/>
    <mergeCell ref="A63:S63"/>
    <mergeCell ref="A44:T44"/>
    <mergeCell ref="A53:T53"/>
    <mergeCell ref="A54:T54"/>
    <mergeCell ref="A45:T45"/>
    <mergeCell ref="A46:T46"/>
    <mergeCell ref="A36:S36"/>
    <mergeCell ref="C12:C14"/>
    <mergeCell ref="S11:S14"/>
    <mergeCell ref="A39:T39"/>
    <mergeCell ref="A40:T40"/>
    <mergeCell ref="A38:T38"/>
    <mergeCell ref="A17:T17"/>
    <mergeCell ref="A29:T29"/>
    <mergeCell ref="B68:N68"/>
    <mergeCell ref="B2:R2"/>
    <mergeCell ref="B3:R3"/>
    <mergeCell ref="B5:R5"/>
    <mergeCell ref="B6:R6"/>
    <mergeCell ref="B9:R9"/>
    <mergeCell ref="A42:T42"/>
    <mergeCell ref="B8:R8"/>
    <mergeCell ref="A26:T26"/>
    <mergeCell ref="A28:S28"/>
    <mergeCell ref="A22:T22"/>
    <mergeCell ref="A23:T23"/>
    <mergeCell ref="I11:I14"/>
    <mergeCell ref="R11:R14"/>
    <mergeCell ref="T11:T14"/>
    <mergeCell ref="G13:H13"/>
    <mergeCell ref="K1:T1"/>
    <mergeCell ref="A4:T4"/>
    <mergeCell ref="N13:Q13"/>
    <mergeCell ref="C11:H11"/>
    <mergeCell ref="B67:N67"/>
    <mergeCell ref="J11:Q12"/>
    <mergeCell ref="A30:T30"/>
    <mergeCell ref="A34:T34"/>
    <mergeCell ref="A20:T20"/>
    <mergeCell ref="A24:T24"/>
    <mergeCell ref="E12:H12"/>
    <mergeCell ref="A18:T18"/>
    <mergeCell ref="D12:D14"/>
    <mergeCell ref="A16:T16"/>
    <mergeCell ref="A11:A14"/>
    <mergeCell ref="B11:B14"/>
    <mergeCell ref="A69:A71"/>
    <mergeCell ref="B69:B71"/>
    <mergeCell ref="C69:C71"/>
    <mergeCell ref="D69:G69"/>
    <mergeCell ref="H69:J71"/>
    <mergeCell ref="D70:E70"/>
    <mergeCell ref="F70:G70"/>
    <mergeCell ref="A83:E83"/>
    <mergeCell ref="H83:J83"/>
    <mergeCell ref="H72:J72"/>
    <mergeCell ref="A73:J73"/>
    <mergeCell ref="A74:J74"/>
    <mergeCell ref="H75:J75"/>
    <mergeCell ref="H76:J76"/>
    <mergeCell ref="H77:J77"/>
    <mergeCell ref="A78:J78"/>
    <mergeCell ref="H79:J79"/>
    <mergeCell ref="A80:J80"/>
    <mergeCell ref="H81:J81"/>
    <mergeCell ref="H82:J82"/>
  </mergeCells>
  <pageMargins left="0.70866141732283472" right="0.70866141732283472" top="0.74803149606299213" bottom="0.74803149606299213" header="0.31496062992125984" footer="0.31496062992125984"/>
  <pageSetup paperSize="9" scale="49" fitToHeight="2" orientation="landscape" r:id="rId1"/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2025-05-19T08:38:10Z</cp:lastPrinted>
  <dcterms:created xsi:type="dcterms:W3CDTF">2021-04-27T05:14:32Z</dcterms:created>
  <dcterms:modified xsi:type="dcterms:W3CDTF">2025-05-19T08:38:27Z</dcterms:modified>
</cp:coreProperties>
</file>